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IBUNAL ADMINISTRATIVO\Cuenta Publica 3er Trimestre Siahe\"/>
    </mc:Choice>
  </mc:AlternateContent>
  <xr:revisionPtr revIDLastSave="0" documentId="13_ncr:1_{3E41F750-9635-4A94-A4A6-1455B950D497}" xr6:coauthVersionLast="36" xr6:coauthVersionMax="36" xr10:uidLastSave="{00000000-0000-0000-0000-000000000000}"/>
  <bookViews>
    <workbookView xWindow="0" yWindow="0" windowWidth="28800" windowHeight="12225" activeTab="1" xr2:uid="{4FC0DA0C-3E06-42A9-B426-EA2B8A62D0D9}"/>
  </bookViews>
  <sheets>
    <sheet name="Activo" sheetId="1" r:id="rId1"/>
    <sheet name="Pasivo 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63" i="2" l="1"/>
  <c r="AC63" i="2"/>
  <c r="AU63" i="2" s="1"/>
  <c r="AW63" i="2" s="1"/>
  <c r="AS62" i="2"/>
  <c r="AS60" i="2" s="1"/>
  <c r="AC62" i="2"/>
  <c r="AU62" i="2" s="1"/>
  <c r="AW62" i="2" s="1"/>
  <c r="AS61" i="2"/>
  <c r="AC61" i="2"/>
  <c r="AU61" i="2" s="1"/>
  <c r="AV60" i="2"/>
  <c r="AS59" i="2"/>
  <c r="AU59" i="2" s="1"/>
  <c r="AW59" i="2" s="1"/>
  <c r="AC59" i="2"/>
  <c r="AS58" i="2"/>
  <c r="AC58" i="2"/>
  <c r="AU58" i="2" s="1"/>
  <c r="AW58" i="2" s="1"/>
  <c r="AS57" i="2"/>
  <c r="AU57" i="2" s="1"/>
  <c r="AW57" i="2" s="1"/>
  <c r="AC57" i="2"/>
  <c r="AS56" i="2"/>
  <c r="AU56" i="2" s="1"/>
  <c r="AW56" i="2" s="1"/>
  <c r="AC56" i="2"/>
  <c r="AS55" i="2"/>
  <c r="AC55" i="2"/>
  <c r="AC53" i="2" s="1"/>
  <c r="AS54" i="2"/>
  <c r="AU54" i="2" s="1"/>
  <c r="AC54" i="2"/>
  <c r="AV53" i="2"/>
  <c r="AS52" i="2"/>
  <c r="AS51" i="2" s="1"/>
  <c r="AC52" i="2"/>
  <c r="AC51" i="2" s="1"/>
  <c r="AV51" i="2"/>
  <c r="AS50" i="2"/>
  <c r="AU50" i="2" s="1"/>
  <c r="AW50" i="2" s="1"/>
  <c r="AC50" i="2"/>
  <c r="AS49" i="2"/>
  <c r="AU49" i="2" s="1"/>
  <c r="AC49" i="2"/>
  <c r="AV48" i="2"/>
  <c r="AC48" i="2"/>
  <c r="AS47" i="2"/>
  <c r="AC47" i="2"/>
  <c r="AU47" i="2" s="1"/>
  <c r="AV46" i="2"/>
  <c r="AS46" i="2"/>
  <c r="AS45" i="2"/>
  <c r="AU45" i="2" s="1"/>
  <c r="AW45" i="2" s="1"/>
  <c r="AC45" i="2"/>
  <c r="AS44" i="2"/>
  <c r="AS43" i="2" s="1"/>
  <c r="AC44" i="2"/>
  <c r="AU44" i="2" s="1"/>
  <c r="AV43" i="2"/>
  <c r="AU40" i="2"/>
  <c r="AW40" i="2" s="1"/>
  <c r="AS40" i="2"/>
  <c r="AC40" i="2"/>
  <c r="AS39" i="2"/>
  <c r="AS37" i="2" s="1"/>
  <c r="AC39" i="2"/>
  <c r="AU39" i="2" s="1"/>
  <c r="AW39" i="2" s="1"/>
  <c r="AS38" i="2"/>
  <c r="AC38" i="2"/>
  <c r="AU38" i="2" s="1"/>
  <c r="AV37" i="2"/>
  <c r="AS36" i="2"/>
  <c r="AU36" i="2" s="1"/>
  <c r="AW36" i="2" s="1"/>
  <c r="AC36" i="2"/>
  <c r="AS35" i="2"/>
  <c r="AS34" i="2" s="1"/>
  <c r="AC35" i="2"/>
  <c r="AU35" i="2" s="1"/>
  <c r="AV34" i="2"/>
  <c r="AU33" i="2"/>
  <c r="AW33" i="2" s="1"/>
  <c r="AS33" i="2"/>
  <c r="AC33" i="2"/>
  <c r="AS32" i="2"/>
  <c r="AC32" i="2"/>
  <c r="AU32" i="2" s="1"/>
  <c r="AW32" i="2" s="1"/>
  <c r="AS31" i="2"/>
  <c r="AC31" i="2"/>
  <c r="AU31" i="2" s="1"/>
  <c r="AW31" i="2" s="1"/>
  <c r="AU30" i="2"/>
  <c r="AW30" i="2" s="1"/>
  <c r="AS30" i="2"/>
  <c r="AC30" i="2"/>
  <c r="AS29" i="2"/>
  <c r="AS27" i="2" s="1"/>
  <c r="AC29" i="2"/>
  <c r="AU29" i="2" s="1"/>
  <c r="AW29" i="2" s="1"/>
  <c r="AS28" i="2"/>
  <c r="AC28" i="2"/>
  <c r="AU28" i="2" s="1"/>
  <c r="AV27" i="2"/>
  <c r="AS26" i="2"/>
  <c r="AU26" i="2" s="1"/>
  <c r="AW26" i="2" s="1"/>
  <c r="AC26" i="2"/>
  <c r="AS25" i="2"/>
  <c r="AS24" i="2" s="1"/>
  <c r="AC25" i="2"/>
  <c r="AC24" i="2" s="1"/>
  <c r="AV24" i="2"/>
  <c r="AU23" i="2"/>
  <c r="AW23" i="2" s="1"/>
  <c r="AW22" i="2" s="1"/>
  <c r="AS23" i="2"/>
  <c r="AC23" i="2"/>
  <c r="AC22" i="2" s="1"/>
  <c r="AV22" i="2"/>
  <c r="AS22" i="2"/>
  <c r="AS21" i="2"/>
  <c r="AC21" i="2"/>
  <c r="AU21" i="2" s="1"/>
  <c r="AW21" i="2" s="1"/>
  <c r="AS20" i="2"/>
  <c r="AU20" i="2" s="1"/>
  <c r="AW20" i="2" s="1"/>
  <c r="AC20" i="2"/>
  <c r="AS19" i="2"/>
  <c r="AU19" i="2" s="1"/>
  <c r="AW19" i="2" s="1"/>
  <c r="AC19" i="2"/>
  <c r="AS18" i="2"/>
  <c r="AC18" i="2"/>
  <c r="AU18" i="2" s="1"/>
  <c r="AW18" i="2" s="1"/>
  <c r="AS17" i="2"/>
  <c r="AU17" i="2" s="1"/>
  <c r="AW17" i="2" s="1"/>
  <c r="AC17" i="2"/>
  <c r="AV16" i="2"/>
  <c r="AS16" i="2"/>
  <c r="J16" i="2"/>
  <c r="F16" i="2"/>
  <c r="AC16" i="2" s="1"/>
  <c r="AU15" i="2"/>
  <c r="AW15" i="2" s="1"/>
  <c r="AS15" i="2"/>
  <c r="AC15" i="2"/>
  <c r="F15" i="2"/>
  <c r="AV14" i="2"/>
  <c r="AW8" i="2"/>
  <c r="A6" i="2"/>
  <c r="A2" i="2"/>
  <c r="AW49" i="2" l="1"/>
  <c r="AW48" i="2" s="1"/>
  <c r="AU48" i="2"/>
  <c r="AW44" i="2"/>
  <c r="AW43" i="2" s="1"/>
  <c r="AU43" i="2"/>
  <c r="AU16" i="2"/>
  <c r="AW16" i="2" s="1"/>
  <c r="AW14" i="2" s="1"/>
  <c r="AC14" i="2"/>
  <c r="AW28" i="2"/>
  <c r="AW27" i="2" s="1"/>
  <c r="AU27" i="2"/>
  <c r="AW35" i="2"/>
  <c r="AW34" i="2" s="1"/>
  <c r="AU34" i="2"/>
  <c r="AW47" i="2"/>
  <c r="AW46" i="2" s="1"/>
  <c r="AU46" i="2"/>
  <c r="AW54" i="2"/>
  <c r="AW53" i="2" s="1"/>
  <c r="AW61" i="2"/>
  <c r="AW60" i="2" s="1"/>
  <c r="AU60" i="2"/>
  <c r="AW38" i="2"/>
  <c r="AW37" i="2" s="1"/>
  <c r="AU37" i="2"/>
  <c r="AC34" i="2"/>
  <c r="AC43" i="2"/>
  <c r="AU52" i="2"/>
  <c r="AU25" i="2"/>
  <c r="AC27" i="2"/>
  <c r="AC37" i="2"/>
  <c r="AC46" i="2"/>
  <c r="AU55" i="2"/>
  <c r="AW55" i="2" s="1"/>
  <c r="AC60" i="2"/>
  <c r="AU14" i="2"/>
  <c r="AU22" i="2"/>
  <c r="AS14" i="2"/>
  <c r="AS53" i="2"/>
  <c r="AS48" i="2"/>
  <c r="AW25" i="2" l="1"/>
  <c r="AW24" i="2" s="1"/>
  <c r="AU24" i="2"/>
  <c r="AW52" i="2"/>
  <c r="AW51" i="2" s="1"/>
  <c r="AU51" i="2"/>
  <c r="AU53" i="2"/>
  <c r="AS54" i="1" l="1"/>
  <c r="AS52" i="1"/>
  <c r="AS85" i="1"/>
  <c r="AU85" i="1" s="1"/>
  <c r="AW85" i="1" s="1"/>
  <c r="AC85" i="1"/>
  <c r="AU84" i="1"/>
  <c r="AW84" i="1" s="1"/>
  <c r="AW83" i="1" s="1"/>
  <c r="AS84" i="1"/>
  <c r="AC84" i="1"/>
  <c r="AC83" i="1" s="1"/>
  <c r="AV83" i="1"/>
  <c r="AS83" i="1"/>
  <c r="AU82" i="1"/>
  <c r="AW82" i="1" s="1"/>
  <c r="AS82" i="1"/>
  <c r="AC82" i="1"/>
  <c r="AS81" i="1"/>
  <c r="AC81" i="1"/>
  <c r="AU81" i="1" s="1"/>
  <c r="AW81" i="1" s="1"/>
  <c r="AS80" i="1"/>
  <c r="AS77" i="1" s="1"/>
  <c r="AC80" i="1"/>
  <c r="AU80" i="1" s="1"/>
  <c r="AW80" i="1" s="1"/>
  <c r="AU79" i="1"/>
  <c r="AW79" i="1" s="1"/>
  <c r="AS79" i="1"/>
  <c r="AC79" i="1"/>
  <c r="AS78" i="1"/>
  <c r="AC78" i="1"/>
  <c r="AU78" i="1" s="1"/>
  <c r="AV77" i="1"/>
  <c r="AS76" i="1"/>
  <c r="AC76" i="1"/>
  <c r="AC74" i="1" s="1"/>
  <c r="AS75" i="1"/>
  <c r="AU75" i="1" s="1"/>
  <c r="AC75" i="1"/>
  <c r="AV74" i="1"/>
  <c r="AS73" i="1"/>
  <c r="AC73" i="1"/>
  <c r="AU73" i="1" s="1"/>
  <c r="AW73" i="1" s="1"/>
  <c r="AU72" i="1"/>
  <c r="AW72" i="1" s="1"/>
  <c r="AS72" i="1"/>
  <c r="AC72" i="1"/>
  <c r="AS71" i="1"/>
  <c r="AC71" i="1"/>
  <c r="AU71" i="1" s="1"/>
  <c r="AW71" i="1" s="1"/>
  <c r="AS70" i="1"/>
  <c r="AS68" i="1" s="1"/>
  <c r="AC70" i="1"/>
  <c r="AU70" i="1" s="1"/>
  <c r="AW70" i="1" s="1"/>
  <c r="AU69" i="1"/>
  <c r="AW69" i="1" s="1"/>
  <c r="AS69" i="1"/>
  <c r="AC69" i="1"/>
  <c r="AC68" i="1" s="1"/>
  <c r="AV68" i="1"/>
  <c r="AU67" i="1"/>
  <c r="AW67" i="1" s="1"/>
  <c r="AS67" i="1"/>
  <c r="AC67" i="1"/>
  <c r="AS66" i="1"/>
  <c r="AC66" i="1"/>
  <c r="AU66" i="1" s="1"/>
  <c r="AW66" i="1" s="1"/>
  <c r="AS65" i="1"/>
  <c r="AU65" i="1" s="1"/>
  <c r="AW65" i="1" s="1"/>
  <c r="AC65" i="1"/>
  <c r="AU64" i="1"/>
  <c r="AW64" i="1" s="1"/>
  <c r="AS64" i="1"/>
  <c r="AC64" i="1"/>
  <c r="AS63" i="1"/>
  <c r="AC63" i="1"/>
  <c r="AU63" i="1" s="1"/>
  <c r="AW63" i="1" s="1"/>
  <c r="AS62" i="1"/>
  <c r="AU62" i="1" s="1"/>
  <c r="AW62" i="1" s="1"/>
  <c r="AC62" i="1"/>
  <c r="AU61" i="1"/>
  <c r="AW61" i="1" s="1"/>
  <c r="AS61" i="1"/>
  <c r="AC61" i="1"/>
  <c r="AV60" i="1"/>
  <c r="AS60" i="1"/>
  <c r="AS59" i="1" s="1"/>
  <c r="AC60" i="1"/>
  <c r="AU60" i="1" s="1"/>
  <c r="AV59" i="1"/>
  <c r="AC59" i="1"/>
  <c r="AS58" i="1"/>
  <c r="AU58" i="1" s="1"/>
  <c r="AW58" i="1" s="1"/>
  <c r="AC58" i="1"/>
  <c r="AU57" i="1"/>
  <c r="AW57" i="1" s="1"/>
  <c r="AS57" i="1"/>
  <c r="AC57" i="1"/>
  <c r="AS56" i="1"/>
  <c r="AC56" i="1"/>
  <c r="AU56" i="1" s="1"/>
  <c r="AW56" i="1" s="1"/>
  <c r="AS55" i="1"/>
  <c r="AU55" i="1" s="1"/>
  <c r="AW55" i="1" s="1"/>
  <c r="AC55" i="1"/>
  <c r="AU54" i="1"/>
  <c r="AW54" i="1" s="1"/>
  <c r="AC54" i="1"/>
  <c r="AS53" i="1"/>
  <c r="AC53" i="1"/>
  <c r="AU53" i="1" s="1"/>
  <c r="AV52" i="1"/>
  <c r="AS51" i="1"/>
  <c r="AC51" i="1"/>
  <c r="AU51" i="1" s="1"/>
  <c r="AW51" i="1" s="1"/>
  <c r="AS50" i="1"/>
  <c r="AC50" i="1"/>
  <c r="AU50" i="1" s="1"/>
  <c r="AW50" i="1" s="1"/>
  <c r="AU49" i="1"/>
  <c r="AW49" i="1" s="1"/>
  <c r="AS49" i="1"/>
  <c r="AC49" i="1"/>
  <c r="AS48" i="1"/>
  <c r="AC48" i="1"/>
  <c r="AU48" i="1" s="1"/>
  <c r="AW48" i="1" s="1"/>
  <c r="AS47" i="1"/>
  <c r="AS46" i="1" s="1"/>
  <c r="AC47" i="1"/>
  <c r="AU47" i="1" s="1"/>
  <c r="AV46" i="1"/>
  <c r="AC46" i="1"/>
  <c r="AS45" i="1"/>
  <c r="AU45" i="1" s="1"/>
  <c r="AW45" i="1" s="1"/>
  <c r="AC45" i="1"/>
  <c r="AU44" i="1"/>
  <c r="AW44" i="1" s="1"/>
  <c r="AS44" i="1"/>
  <c r="AC44" i="1"/>
  <c r="AS43" i="1"/>
  <c r="AC43" i="1"/>
  <c r="AC41" i="1" s="1"/>
  <c r="AS42" i="1"/>
  <c r="AU42" i="1" s="1"/>
  <c r="AW42" i="1" s="1"/>
  <c r="AC42" i="1"/>
  <c r="AV41" i="1"/>
  <c r="AS41" i="1"/>
  <c r="AS38" i="1"/>
  <c r="AS37" i="1" s="1"/>
  <c r="AC38" i="1"/>
  <c r="AU38" i="1" s="1"/>
  <c r="AV37" i="1"/>
  <c r="AC37" i="1"/>
  <c r="AS36" i="1"/>
  <c r="AU36" i="1" s="1"/>
  <c r="AC36" i="1"/>
  <c r="AV35" i="1"/>
  <c r="AS35" i="1"/>
  <c r="AC35" i="1"/>
  <c r="AS34" i="1"/>
  <c r="AC34" i="1"/>
  <c r="AU34" i="1" s="1"/>
  <c r="AW34" i="1" s="1"/>
  <c r="AU33" i="1"/>
  <c r="AW33" i="1" s="1"/>
  <c r="AS33" i="1"/>
  <c r="AC33" i="1"/>
  <c r="AS32" i="1"/>
  <c r="AC32" i="1"/>
  <c r="AU32" i="1" s="1"/>
  <c r="AW32" i="1" s="1"/>
  <c r="AS31" i="1"/>
  <c r="AS30" i="1" s="1"/>
  <c r="AC31" i="1"/>
  <c r="AU31" i="1" s="1"/>
  <c r="AV30" i="1"/>
  <c r="AC30" i="1"/>
  <c r="AS29" i="1"/>
  <c r="AU29" i="1" s="1"/>
  <c r="AW29" i="1" s="1"/>
  <c r="AC29" i="1"/>
  <c r="AU28" i="1"/>
  <c r="AW28" i="1" s="1"/>
  <c r="AS28" i="1"/>
  <c r="AC28" i="1"/>
  <c r="AS27" i="1"/>
  <c r="AC27" i="1"/>
  <c r="AU27" i="1" s="1"/>
  <c r="AW27" i="1" s="1"/>
  <c r="AU26" i="1"/>
  <c r="AW26" i="1" s="1"/>
  <c r="AS26" i="1"/>
  <c r="AC26" i="1"/>
  <c r="AU25" i="1"/>
  <c r="AW25" i="1" s="1"/>
  <c r="AS25" i="1"/>
  <c r="AC25" i="1"/>
  <c r="AS24" i="1"/>
  <c r="AC24" i="1"/>
  <c r="AC22" i="1" s="1"/>
  <c r="AU23" i="1"/>
  <c r="AW23" i="1" s="1"/>
  <c r="AS23" i="1"/>
  <c r="AC23" i="1"/>
  <c r="AV22" i="1"/>
  <c r="AS22" i="1"/>
  <c r="AS21" i="1"/>
  <c r="AC21" i="1"/>
  <c r="AU21" i="1" s="1"/>
  <c r="AW21" i="1" s="1"/>
  <c r="AW20" i="1"/>
  <c r="AU20" i="1"/>
  <c r="AS20" i="1"/>
  <c r="AC20" i="1"/>
  <c r="AV19" i="1"/>
  <c r="AV14" i="1" s="1"/>
  <c r="AS19" i="1"/>
  <c r="F19" i="1"/>
  <c r="AC19" i="1" s="1"/>
  <c r="AU19" i="1" s="1"/>
  <c r="AW19" i="1" s="1"/>
  <c r="AC18" i="1"/>
  <c r="AU18" i="1" s="1"/>
  <c r="AW18" i="1" s="1"/>
  <c r="AS17" i="1"/>
  <c r="AC17" i="1"/>
  <c r="AC14" i="1" s="1"/>
  <c r="E17" i="1"/>
  <c r="AW16" i="1"/>
  <c r="AU16" i="1"/>
  <c r="AS16" i="1"/>
  <c r="AC16" i="1"/>
  <c r="AS15" i="1"/>
  <c r="AU15" i="1" s="1"/>
  <c r="AC15" i="1"/>
  <c r="AW8" i="1"/>
  <c r="A6" i="1"/>
  <c r="A2" i="1"/>
  <c r="AW22" i="1" l="1"/>
  <c r="AW31" i="1"/>
  <c r="AW30" i="1" s="1"/>
  <c r="AU30" i="1"/>
  <c r="AW36" i="1"/>
  <c r="AW35" i="1" s="1"/>
  <c r="AU35" i="1"/>
  <c r="AW47" i="1"/>
  <c r="AW46" i="1" s="1"/>
  <c r="AU46" i="1"/>
  <c r="AW53" i="1"/>
  <c r="AW52" i="1" s="1"/>
  <c r="AU52" i="1"/>
  <c r="AW15" i="1"/>
  <c r="AU77" i="1"/>
  <c r="AW78" i="1"/>
  <c r="AW77" i="1" s="1"/>
  <c r="AW38" i="1"/>
  <c r="AW37" i="1" s="1"/>
  <c r="AU37" i="1"/>
  <c r="AW68" i="1"/>
  <c r="AW75" i="1"/>
  <c r="AW60" i="1"/>
  <c r="AW59" i="1" s="1"/>
  <c r="AU59" i="1"/>
  <c r="AC52" i="1"/>
  <c r="AU83" i="1"/>
  <c r="AU17" i="1"/>
  <c r="AW17" i="1" s="1"/>
  <c r="AU24" i="1"/>
  <c r="AW24" i="1" s="1"/>
  <c r="AU43" i="1"/>
  <c r="AU76" i="1"/>
  <c r="AW76" i="1" s="1"/>
  <c r="AU68" i="1"/>
  <c r="AS74" i="1"/>
  <c r="AC77" i="1"/>
  <c r="AS14" i="1"/>
  <c r="AU22" i="1"/>
  <c r="AU41" i="1" l="1"/>
  <c r="AW43" i="1"/>
  <c r="AW41" i="1" s="1"/>
  <c r="AU74" i="1"/>
  <c r="AW74" i="1"/>
  <c r="AU14" i="1"/>
  <c r="AW14" i="1"/>
</calcChain>
</file>

<file path=xl/sharedStrings.xml><?xml version="1.0" encoding="utf-8"?>
<sst xmlns="http://schemas.openxmlformats.org/spreadsheetml/2006/main" count="172" uniqueCount="152">
  <si>
    <t>GOBIERNO CONSTITUCIONAL DEL ESTADO DE CHIAPAS</t>
  </si>
  <si>
    <t>SISTEMA CONTABLE 2020</t>
  </si>
  <si>
    <t>INTEGRACIÓN DE CUENTAS DE ACTIVO DE LIBRE DISPOSICIÓN Y ETIQUETADOS POR FUENTE DE FINANCIAMIENTO</t>
  </si>
  <si>
    <t>Fecha:</t>
  </si>
  <si>
    <t xml:space="preserve">CONCEPTO </t>
  </si>
  <si>
    <t xml:space="preserve">FUENTES DE FINANCIAMIENTO </t>
  </si>
  <si>
    <t xml:space="preserve">GRAN TOTAL </t>
  </si>
  <si>
    <t>IMPORTE DE AÑOS ANTERIORES</t>
  </si>
  <si>
    <t>SALDO TOTAL</t>
  </si>
  <si>
    <t>RECURSOS DE LIBRE DISPOSICIÓN</t>
  </si>
  <si>
    <t>TOTAL</t>
  </si>
  <si>
    <t>RECURSOS ETIQUETADOS</t>
  </si>
  <si>
    <t>IA01</t>
  </si>
  <si>
    <t>584A</t>
  </si>
  <si>
    <t>7Y11</t>
  </si>
  <si>
    <t>7Y12</t>
  </si>
  <si>
    <t>7Z11</t>
  </si>
  <si>
    <t>ACTIVO</t>
  </si>
  <si>
    <t>Activo Circulante</t>
  </si>
  <si>
    <t>Efectivo y Equivalentes</t>
  </si>
  <si>
    <t xml:space="preserve">Efectivo  </t>
  </si>
  <si>
    <t>Bancos/Tesorería</t>
  </si>
  <si>
    <t>Bancos/Dependencias y Otros</t>
  </si>
  <si>
    <t>Inversiones Temporales (hasta 3 meses)</t>
  </si>
  <si>
    <t>Fondos con Afectación Específica</t>
  </si>
  <si>
    <t>Depósitos 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</si>
  <si>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</si>
  <si>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</si>
  <si>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</si>
  <si>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</si>
  <si>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</si>
  <si>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</si>
  <si>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</si>
  <si>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</si>
  <si>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</si>
  <si>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</si>
  <si>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Serv.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</si>
  <si>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</si>
  <si>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</si>
  <si>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</si>
  <si>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Inventarios</t>
  </si>
  <si>
    <t>Bienes en Tránsito</t>
  </si>
  <si>
    <t>Almacenes</t>
  </si>
  <si>
    <t>Almacen de Materiales y Suministros de Consumo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</si>
  <si>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</si>
  <si>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</si>
  <si>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</si>
  <si>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</si>
  <si>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</si>
  <si>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</si>
  <si>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</si>
  <si>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</si>
  <si>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</si>
  <si>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</si>
  <si>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</si>
  <si>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 xml:space="preserve">Otros Derechos a Recibir Efectivo o Equivalentes a Largo Plazo </t>
  </si>
  <si>
    <t>Bienes Inmuebles, Infraestructura y Construcciones en Proceso</t>
  </si>
  <si>
    <t>Terrenos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</si>
  <si>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</si>
  <si>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</si>
  <si>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</si>
  <si>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</si>
  <si>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</si>
  <si>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</si>
  <si>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</si>
  <si>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</si>
  <si>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</si>
  <si>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</si>
  <si>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</si>
  <si>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</si>
  <si>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</si>
  <si>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</si>
  <si>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</si>
  <si>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</si>
  <si>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</si>
  <si>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</si>
  <si>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</si>
  <si>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</si>
  <si>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Depreciación, Deterioro y Amortización Acumulada de Bienes</t>
  </si>
  <si>
    <t>Depreciación Acumulada de Bienes Muebles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</si>
  <si>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</si>
  <si>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</si>
  <si>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</si>
  <si>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</si>
  <si>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</si>
  <si>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</si>
  <si>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Otros Activos Diferidos</t>
  </si>
  <si>
    <t>Otros Activos no Circulantes</t>
  </si>
  <si>
    <t>Bienes en Arrendamiento Financiero</t>
  </si>
  <si>
    <t>Bienes en Comodato</t>
  </si>
  <si>
    <t>*Nota: Los saldos que presentan las columnas deben ser los  de origen  y aplicados  provenientes de fuente de financiamientos en el 2020</t>
  </si>
  <si>
    <t>1)</t>
  </si>
  <si>
    <t>Los saldos de recursos de ejercicios anteriores se pondran al final para efectos de integrar el saldo total de la cuenta</t>
  </si>
  <si>
    <t xml:space="preserve">Notas: </t>
  </si>
  <si>
    <t xml:space="preserve">El importe de $ 417,590.88 del  Rubro de Bancos/Dependencias y Otros con fuente de financiamiento 4711 "Ingresos por Venta de Bienes, Prestación de Servicios y Otros Ingresos" se integra de la siguiente manera: </t>
  </si>
  <si>
    <t>Cuenta de ingresos propios no presupuestarios de la cuenta de bancos 04063896385 TA/FONDO DE ADMINISTRACION DE JUSTICIA/DEFINITIVO por el monto de $ 159,059.00 son ingresos por la expedición de copias simples y certificadas, inherentes a un proceso</t>
  </si>
  <si>
    <t>Cuenta de recursos ajenos de la cuenta de bancos 4063896393 TA/FONDO DE ADMINISTRACION DE JUSTICIA/ REVOLVENTE por el monto de $ 258,531.88 corresponde principalmente a las obligaciones con recursos ajenos de la cuenta, que se deriva de un proceso administrativo para garantizar su cumplimiento, correspondiente al periodo que se informa.</t>
  </si>
  <si>
    <t xml:space="preserve">El importe de $15,277.90 del rubro de Deudores Diversos por Cobrar a Corto Plazo con fuente de financiamiento 4711 " Ingresos por Venta de Bienes, Prestación de Servicios y Otros Ingresos" se integra por deudores diversos por cobrar a corto plazo pendientes de recuperar. </t>
  </si>
  <si>
    <t>INTEGRACIÓN DE CUENTAS DE PASIVO DE LIBRE DISPOSICIÓN Y ETIQUETADOS POR FUENTE DE FINANCIAMIENTO</t>
  </si>
  <si>
    <t>RECURSOS LIBRE DISPOSICIÓN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</si>
  <si>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</si>
  <si>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</si>
  <si>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</si>
  <si>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</si>
  <si>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</si>
  <si>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</si>
  <si>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</si>
  <si>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Retenciones y Contribuciones por Pagar a Corto Plazo</t>
  </si>
  <si>
    <t>Otras Cuentas por Pagar a Corto Plazo</t>
  </si>
  <si>
    <t>Documentos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</si>
  <si>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</si>
  <si>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</si>
  <si>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</si>
  <si>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Arrendamiento Financiero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</si>
  <si>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</si>
  <si>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</si>
  <si>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</si>
  <si>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</si>
  <si>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</si>
  <si>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</si>
  <si>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Garantia a Corto Plazo</t>
  </si>
  <si>
    <t>Provisiones a Corto Plazo</t>
  </si>
  <si>
    <t>Provisión para Demandas y Juicios a Corto Plazo</t>
  </si>
  <si>
    <t>Provisión para Contingencias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</si>
  <si>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</si>
  <si>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</si>
  <si>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</si>
  <si>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</si>
  <si>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</si>
  <si>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</si>
  <si>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</si>
  <si>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Contratistas por Obras Públicas por Pagar a Largo Plazo</t>
  </si>
  <si>
    <t>Documentos por Pagar a Largo Plazo</t>
  </si>
  <si>
    <t>Otros Documentos por Pagar a Largo Plazo</t>
  </si>
  <si>
    <t>Deuda Pública a Largo Plazo</t>
  </si>
  <si>
    <t>Préstamos de la Deuda Pública Interna por Pagar a Largo Plazo</t>
  </si>
  <si>
    <t>Arrendamiento Financiero por Pagar a Largo Plazo</t>
  </si>
  <si>
    <t>Pasivos Diferidos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</si>
  <si>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</si>
  <si>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</si>
  <si>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</si>
  <si>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</si>
  <si>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</si>
  <si>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</si>
  <si>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</si>
  <si>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</si>
  <si>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</si>
  <si>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</si>
  <si>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</si>
  <si>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</si>
  <si>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Nota:</t>
  </si>
  <si>
    <t>El importe de $ 258,531.88 del rubro de Fondos de Administracion a Corto plazo con fuente de financimiento 4711 "Ingresos por Venta de Bienes, Prestación de Servicios y Otros Ingresos" se integra principalmente a las obligaciones con recursos ajenos de la cuenta TA/ Fondo de Administración de Justicia Revolvente” que se deriva de un proceso administrativo para garantizar su cumplimiento, correspondiente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</si>
</sst>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#,##0.00;_(* \(###,###,##0.00\);_(* &quot;&quot;??_);_(@_)"/>
    <numFmt numFmtId="165" formatCode="#\ ###\ ###\ ##0\ ;\(#\ ###\ ###\ ##0\)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i/>
      <sz val="10"/>
      <color rgb="FFDF1C07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14" fontId="5" fillId="0" borderId="0" xfId="0" applyNumberFormat="1" applyFont="1" applyFill="1" applyBorder="1" applyAlignment="1" applyProtection="1"/>
    <xf numFmtId="0" fontId="1" fillId="0" borderId="0" xfId="1"/>
    <xf numFmtId="0" fontId="10" fillId="2" borderId="7" xfId="1" applyFont="1" applyFill="1" applyBorder="1"/>
    <xf numFmtId="0" fontId="7" fillId="2" borderId="9" xfId="1" applyFont="1" applyFill="1" applyBorder="1" applyAlignment="1"/>
    <xf numFmtId="0" fontId="2" fillId="0" borderId="0" xfId="1" applyFont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37" fontId="12" fillId="0" borderId="0" xfId="2" applyNumberFormat="1" applyFont="1" applyFill="1" applyBorder="1" applyAlignment="1">
      <alignment vertical="top"/>
    </xf>
    <xf numFmtId="4" fontId="5" fillId="0" borderId="0" xfId="3" applyNumberFormat="1" applyFont="1" applyFill="1" applyBorder="1"/>
    <xf numFmtId="4" fontId="13" fillId="0" borderId="0" xfId="1" applyNumberFormat="1" applyFont="1" applyFill="1"/>
    <xf numFmtId="37" fontId="6" fillId="0" borderId="0" xfId="2" applyNumberFormat="1" applyFont="1" applyFill="1" applyBorder="1" applyAlignment="1">
      <alignment vertical="top"/>
    </xf>
    <xf numFmtId="37" fontId="12" fillId="0" borderId="0" xfId="2" applyNumberFormat="1" applyFont="1" applyFill="1" applyBorder="1" applyAlignment="1">
      <alignment horizontal="left" vertical="top" wrapText="1"/>
    </xf>
    <xf numFmtId="4" fontId="14" fillId="0" borderId="0" xfId="1" applyNumberFormat="1" applyFont="1" applyFill="1"/>
    <xf numFmtId="2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37" fontId="15" fillId="0" borderId="0" xfId="2" applyNumberFormat="1" applyFont="1" applyFill="1" applyBorder="1" applyAlignment="1">
      <alignment horizontal="left" vertical="top" wrapText="1"/>
    </xf>
    <xf numFmtId="4" fontId="16" fillId="0" borderId="0" xfId="1" applyNumberFormat="1" applyFont="1" applyFill="1"/>
    <xf numFmtId="164" fontId="5" fillId="0" borderId="0" xfId="0" applyNumberFormat="1" applyFont="1" applyFill="1" applyBorder="1" applyAlignment="1">
      <alignment horizontal="right" vertical="center"/>
    </xf>
    <xf numFmtId="4" fontId="1" fillId="0" borderId="0" xfId="1" applyNumberFormat="1"/>
    <xf numFmtId="43" fontId="1" fillId="0" borderId="0" xfId="1" applyNumberFormat="1"/>
    <xf numFmtId="4" fontId="14" fillId="0" borderId="0" xfId="3" applyNumberFormat="1" applyFont="1" applyFill="1" applyBorder="1"/>
    <xf numFmtId="4" fontId="17" fillId="0" borderId="0" xfId="3" applyNumberFormat="1" applyFont="1" applyFill="1" applyBorder="1"/>
    <xf numFmtId="4" fontId="17" fillId="0" borderId="0" xfId="1" applyNumberFormat="1" applyFont="1" applyFill="1"/>
    <xf numFmtId="0" fontId="3" fillId="0" borderId="0" xfId="1" applyFont="1"/>
    <xf numFmtId="37" fontId="15" fillId="0" borderId="0" xfId="2" applyNumberFormat="1" applyFont="1" applyFill="1" applyBorder="1" applyAlignment="1">
      <alignment horizontal="justify" vertical="top" wrapText="1"/>
    </xf>
    <xf numFmtId="37" fontId="18" fillId="0" borderId="0" xfId="2" applyNumberFormat="1" applyFont="1" applyFill="1" applyBorder="1" applyAlignment="1">
      <alignment horizontal="left" vertical="top" wrapText="1"/>
    </xf>
    <xf numFmtId="0" fontId="19" fillId="0" borderId="0" xfId="2" applyFont="1" applyFill="1" applyBorder="1" applyAlignment="1">
      <alignment vertical="top"/>
    </xf>
    <xf numFmtId="37" fontId="15" fillId="3" borderId="0" xfId="2" applyNumberFormat="1" applyFont="1" applyFill="1" applyBorder="1" applyAlignment="1">
      <alignment horizontal="left" vertical="top" wrapText="1"/>
    </xf>
    <xf numFmtId="4" fontId="13" fillId="0" borderId="0" xfId="1" applyNumberFormat="1" applyFont="1"/>
    <xf numFmtId="0" fontId="21" fillId="0" borderId="0" xfId="1" applyFont="1" applyAlignment="1">
      <alignment vertical="top"/>
    </xf>
    <xf numFmtId="0" fontId="23" fillId="0" borderId="0" xfId="1" applyFont="1"/>
    <xf numFmtId="0" fontId="1" fillId="0" borderId="0" xfId="1" applyFont="1"/>
    <xf numFmtId="0" fontId="20" fillId="0" borderId="0" xfId="1" applyFont="1" applyAlignment="1">
      <alignment horizontal="justify" vertical="top" wrapText="1"/>
    </xf>
    <xf numFmtId="0" fontId="22" fillId="0" borderId="0" xfId="1" applyFont="1" applyAlignment="1">
      <alignment horizontal="justify" vertical="top" wrapText="1"/>
    </xf>
    <xf numFmtId="0" fontId="7" fillId="2" borderId="1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15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/>
    </xf>
    <xf numFmtId="14" fontId="5" fillId="0" borderId="0" xfId="0" applyNumberFormat="1" applyFont="1" applyFill="1" applyBorder="1" applyAlignment="1" applyProtection="1">
      <alignment horizontal="right"/>
    </xf>
    <xf numFmtId="0" fontId="4" fillId="4" borderId="0" xfId="0" applyNumberFormat="1" applyFont="1" applyFill="1" applyBorder="1" applyAlignment="1" applyProtection="1">
      <alignment horizontal="center"/>
    </xf>
    <xf numFmtId="0" fontId="4" fillId="4" borderId="0" xfId="0" applyNumberFormat="1" applyFont="1" applyFill="1" applyBorder="1" applyAlignment="1" applyProtection="1"/>
    <xf numFmtId="0" fontId="4" fillId="4" borderId="0" xfId="0" applyNumberFormat="1" applyFont="1" applyFill="1" applyBorder="1" applyAlignment="1" applyProtection="1">
      <alignment horizontal="center"/>
    </xf>
    <xf numFmtId="0" fontId="5" fillId="4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/>
    <xf numFmtId="14" fontId="5" fillId="4" borderId="0" xfId="0" applyNumberFormat="1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right"/>
    </xf>
    <xf numFmtId="14" fontId="5" fillId="4" borderId="0" xfId="0" applyNumberFormat="1" applyFont="1" applyFill="1" applyBorder="1" applyAlignment="1" applyProtection="1"/>
    <xf numFmtId="0" fontId="8" fillId="2" borderId="7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0" fontId="7" fillId="2" borderId="18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 vertical="center"/>
    </xf>
    <xf numFmtId="0" fontId="10" fillId="2" borderId="0" xfId="1" applyFont="1" applyFill="1" applyBorder="1"/>
    <xf numFmtId="0" fontId="7" fillId="2" borderId="0" xfId="1" applyFont="1" applyFill="1" applyBorder="1" applyAlignment="1"/>
    <xf numFmtId="0" fontId="7" fillId="2" borderId="19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top" wrapText="1"/>
    </xf>
    <xf numFmtId="0" fontId="7" fillId="2" borderId="20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top" wrapText="1"/>
    </xf>
    <xf numFmtId="0" fontId="7" fillId="2" borderId="13" xfId="1" applyFont="1" applyFill="1" applyBorder="1" applyAlignment="1">
      <alignment horizontal="center" vertical="center" wrapText="1"/>
    </xf>
    <xf numFmtId="43" fontId="0" fillId="0" borderId="0" xfId="3" applyFont="1" applyFill="1" applyBorder="1"/>
    <xf numFmtId="0" fontId="1" fillId="0" borderId="0" xfId="1" applyFill="1"/>
    <xf numFmtId="43" fontId="1" fillId="0" borderId="0" xfId="1" applyNumberFormat="1" applyFill="1"/>
    <xf numFmtId="165" fontId="1" fillId="0" borderId="0" xfId="1" applyNumberFormat="1" applyFill="1"/>
    <xf numFmtId="37" fontId="12" fillId="0" borderId="0" xfId="2" applyNumberFormat="1" applyFont="1" applyFill="1" applyBorder="1" applyAlignment="1">
      <alignment vertical="top" wrapText="1"/>
    </xf>
    <xf numFmtId="165" fontId="3" fillId="0" borderId="0" xfId="1" applyNumberFormat="1" applyFont="1" applyFill="1"/>
    <xf numFmtId="0" fontId="25" fillId="5" borderId="0" xfId="2" applyFont="1" applyFill="1" applyBorder="1" applyAlignment="1">
      <alignment vertical="top"/>
    </xf>
    <xf numFmtId="4" fontId="26" fillId="5" borderId="0" xfId="1" applyNumberFormat="1" applyFont="1" applyFill="1"/>
    <xf numFmtId="165" fontId="24" fillId="5" borderId="0" xfId="1" applyNumberFormat="1" applyFont="1" applyFill="1"/>
    <xf numFmtId="37" fontId="12" fillId="0" borderId="0" xfId="2" applyNumberFormat="1" applyFont="1" applyFill="1" applyBorder="1" applyAlignment="1">
      <alignment horizontal="justify" vertical="top" wrapText="1"/>
    </xf>
    <xf numFmtId="0" fontId="19" fillId="0" borderId="0" xfId="2" applyFont="1" applyFill="1" applyBorder="1" applyAlignment="1">
      <alignment vertical="center"/>
    </xf>
  </cellXfs>
  <cellStyles count="4">
    <cellStyle name="Millares 3" xfId="3" xr:uid="{B3A60E83-FD29-44A3-B382-AA54370E05D1}"/>
    <cellStyle name="Normal" xfId="0" builtinId="0"/>
    <cellStyle name="Normal 2 2" xfId="2" xr:uid="{E26C16EB-6510-43B1-9230-1090DD26290D}"/>
    <cellStyle name="Normal 8" xfId="1" xr:uid="{8679B7F8-1285-42BC-BE77-29398CEC25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41413</xdr:colOff>
      <xdr:row>0</xdr:row>
      <xdr:rowOff>0</xdr:rowOff>
    </xdr:from>
    <xdr:to>
      <xdr:col>1</xdr:col>
      <xdr:colOff>1151424</xdr:colOff>
      <xdr:row>3</xdr:row>
      <xdr:rowOff>70219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20233A3-503A-41E0-9B92-B8305A9ED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388" y="0"/>
          <a:ext cx="1110011" cy="6131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41414</xdr:colOff>
      <xdr:row>0</xdr:row>
      <xdr:rowOff>0</xdr:rowOff>
    </xdr:from>
    <xdr:to>
      <xdr:col>1</xdr:col>
      <xdr:colOff>1151425</xdr:colOff>
      <xdr:row>3</xdr:row>
      <xdr:rowOff>108319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7EC94CD-7C75-46FF-AAC6-0F1C484F2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389" y="0"/>
          <a:ext cx="1110011" cy="6512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Financieros%20Cta.Pub.20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ÓN"/>
      <sheetName val="MARCO JURÍDICO"/>
      <sheetName val="CONTENIDO"/>
      <sheetName val="INSTRUCCIONES GRALES."/>
      <sheetName val="LINEAMIENTOS"/>
      <sheetName val="PORTADA"/>
      <sheetName val="INF. FINANCIERA"/>
      <sheetName val="BALANZA ACUMULADA"/>
      <sheetName val="Instructivo Balanza Acumulada"/>
      <sheetName val="FORMATOS CONAC"/>
      <sheetName val="1.ESF (Rubros)"/>
      <sheetName val="2.ESF (Cuentas)"/>
      <sheetName val="3.EA"/>
      <sheetName val="4.EVHP-P"/>
      <sheetName val="5.ECSF"/>
      <sheetName val="6.EFE"/>
      <sheetName val="CUADRO PARA FLUJO EFE"/>
      <sheetName val="7.EAA"/>
      <sheetName val="8.DEUDA Y OTROS PASIVOS"/>
      <sheetName val="9.PASIVOS CONTINGENTES"/>
      <sheetName val="11.EDO. ANALÍTICO INGRESOS"/>
      <sheetName val="12.ENDEUDAMIENTO NETO"/>
      <sheetName val="13.INTERESES DE LA DEUDA"/>
      <sheetName val="14.POSTURA FISCAL"/>
      <sheetName val="Instructivo Postura Fiscal"/>
      <sheetName val="15.Esquemas Bursátiles"/>
      <sheetName val="16.REL. CTAS.BANCARIAS"/>
      <sheetName val="Instructivo Ctas. Bancarias"/>
      <sheetName val="17.REL.PATRIM.(MUEBLES)"/>
      <sheetName val="18.REL.PATRIM.(INMUEBLES)"/>
      <sheetName val="19.REL.PATRIM.(INTANGIBLES)"/>
      <sheetName val="Instructivo Rel. Patrim."/>
      <sheetName val="FORMATOS LDF"/>
      <sheetName val="1.ESF DETALLADO-LDF1"/>
      <sheetName val="Instructivo LDF - 1"/>
      <sheetName val="2.INFORME DE DEUDA-LDF2"/>
      <sheetName val="Instructivo LDF - 2"/>
      <sheetName val="3.INFORME DE OBLIGACIONES-LDF3"/>
      <sheetName val="Instructivo LDF - 3"/>
      <sheetName val="4.BALANCE PRESUPUESTARIO-LDF4"/>
      <sheetName val="Instructivo LDF - 4"/>
      <sheetName val="5.INGRESOS DETALLADO-LDF5"/>
      <sheetName val="Instructivo LDF - 5"/>
      <sheetName val="ANEXO LDF"/>
      <sheetName val="1. DEUDA Artículo 25"/>
      <sheetName val="Instructivo Art.25"/>
      <sheetName val="2. OBLIGACIONES Artículo 31"/>
      <sheetName val="Instructivo Art. 31"/>
      <sheetName val="3. CUMPLIMIENTO Artículo 40"/>
      <sheetName val="Instructivo Art. 40"/>
      <sheetName val="FORMATOS COMPLEMENTARIOS"/>
      <sheetName val="1.ACTIVO LD y ETIQ."/>
      <sheetName val="2.PASIVO LD y ETIQ."/>
      <sheetName val="3. ACTIVOS POR FTE.FINANC."/>
      <sheetName val="4. PASIVOS POR FTE.FINANC."/>
      <sheetName val="5.HOJA DE TRABAJO"/>
      <sheetName val="6.ANÁLISIS ADQUISICIONES"/>
      <sheetName val="7.ANÁLISIS ANTIGUEDAD SALDOS"/>
      <sheetName val="8.INTEG.INGRESOS,GTOS.BENEF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A2" t="str">
            <v>TRIBUNAL ADMINISTRATIVO</v>
          </cell>
        </row>
        <row r="6">
          <cell r="A6" t="str">
            <v>DEL 1 DE ENERO AL 30 DE SEPTIEMBRE DE 2020</v>
          </cell>
        </row>
        <row r="8">
          <cell r="H8">
            <v>44125</v>
          </cell>
        </row>
      </sheetData>
      <sheetData sheetId="53">
        <row r="2">
          <cell r="A2" t="str">
            <v>TRIBUNAL ADMINISTRATIVO</v>
          </cell>
        </row>
        <row r="6">
          <cell r="A6" t="str">
            <v>DEL 1 DE ENERO AL 30 DE SEPTIEMBRE DE 2020</v>
          </cell>
        </row>
        <row r="8">
          <cell r="AW8">
            <v>44125</v>
          </cell>
        </row>
      </sheetData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913F7-D64A-4BD7-8828-1BC34D533FD9}">
  <sheetPr>
    <tabColor theme="5" tint="0.39997558519241921"/>
  </sheetPr>
  <dimension ref="A1:AY104"/>
  <sheetViews>
    <sheetView workbookViewId="0">
      <selection activeCell="AN59" sqref="AN59"/>
    </sheetView>
  </sheetViews>
  <sheetFormatPr baseColWidth="10" defaultRowHeight="15" x14ac:dyDescent="0.25"/>
  <cols>
    <col min="1" max="1" width="2.7109375" style="7" customWidth="1"/>
    <col min="2" max="2" width="56.85546875" style="7" customWidth="1"/>
    <col min="3" max="5" width="11.42578125" style="7"/>
    <col min="6" max="6" width="11.7109375" style="7" bestFit="1" customWidth="1"/>
    <col min="7" max="8" width="11.42578125" style="7"/>
    <col min="9" max="9" width="15.42578125" style="7" bestFit="1" customWidth="1"/>
    <col min="10" max="10" width="17.42578125" style="7" bestFit="1" customWidth="1"/>
    <col min="11" max="28" width="11.42578125" style="7"/>
    <col min="29" max="29" width="13.28515625" style="7" bestFit="1" customWidth="1"/>
    <col min="30" max="30" width="1.7109375" style="7" customWidth="1"/>
    <col min="31" max="45" width="11.42578125" style="7"/>
    <col min="46" max="46" width="1.7109375" style="7" customWidth="1"/>
    <col min="47" max="47" width="16" style="7" customWidth="1"/>
    <col min="48" max="48" width="13.7109375" style="7" customWidth="1"/>
    <col min="49" max="49" width="14.42578125" style="7" bestFit="1" customWidth="1"/>
    <col min="50" max="16384" width="11.42578125" style="7"/>
  </cols>
  <sheetData>
    <row r="1" spans="1:49" s="1" customFormat="1" ht="18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</row>
    <row r="2" spans="1:49" s="1" customFormat="1" ht="18" customHeight="1" x14ac:dyDescent="0.25">
      <c r="A2" s="59" t="str">
        <f>'[1]2.PASIVO LD y ETIQ.'!A2:H2</f>
        <v>TRIBUNAL ADMINISTRATIVO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</row>
    <row r="3" spans="1:49" s="1" customFormat="1" ht="9.9499999999999993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s="1" customFormat="1" ht="18" customHeight="1" x14ac:dyDescent="0.25">
      <c r="A4" s="59" t="s">
        <v>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</row>
    <row r="5" spans="1:49" s="1" customFormat="1" ht="18" customHeight="1" x14ac:dyDescent="0.25">
      <c r="A5" s="59" t="s">
        <v>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</row>
    <row r="6" spans="1:49" s="1" customFormat="1" ht="18" customHeight="1" x14ac:dyDescent="0.25">
      <c r="A6" s="59" t="str">
        <f>'[1]2.PASIVO LD y ETIQ.'!A6:H6</f>
        <v>DEL 1 DE ENERO AL 30 DE SEPTIEMBRE DE 2020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</row>
    <row r="7" spans="1:49" s="1" customFormat="1" x14ac:dyDescent="0.25">
      <c r="A7" s="3"/>
      <c r="B7" s="3"/>
      <c r="C7" s="3"/>
      <c r="D7" s="3"/>
      <c r="E7" s="3"/>
      <c r="F7" s="3"/>
      <c r="G7" s="3"/>
      <c r="J7" s="4"/>
      <c r="K7" s="4"/>
      <c r="AV7" s="60"/>
      <c r="AW7" s="60"/>
    </row>
    <row r="8" spans="1:49" s="1" customFormat="1" x14ac:dyDescent="0.25">
      <c r="A8" s="3"/>
      <c r="B8" s="3"/>
      <c r="C8" s="3"/>
      <c r="D8" s="3"/>
      <c r="E8" s="3"/>
      <c r="F8" s="3"/>
      <c r="G8" s="3"/>
      <c r="J8" s="4"/>
      <c r="K8" s="4"/>
      <c r="AV8" s="5" t="s">
        <v>3</v>
      </c>
      <c r="AW8" s="6">
        <f>'[1]2.PASIVO LD y ETIQ.'!H8</f>
        <v>44125</v>
      </c>
    </row>
    <row r="9" spans="1:49" ht="18.75" customHeight="1" x14ac:dyDescent="0.3">
      <c r="B9" s="42" t="s">
        <v>4</v>
      </c>
      <c r="C9" s="45" t="s">
        <v>5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6" t="s">
        <v>6</v>
      </c>
      <c r="AV9" s="49" t="s">
        <v>7</v>
      </c>
      <c r="AW9" s="52" t="s">
        <v>8</v>
      </c>
    </row>
    <row r="10" spans="1:49" ht="15.75" x14ac:dyDescent="0.25">
      <c r="B10" s="43"/>
      <c r="C10" s="55" t="s">
        <v>9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6" t="s">
        <v>10</v>
      </c>
      <c r="AD10" s="8"/>
      <c r="AE10" s="57" t="s">
        <v>11</v>
      </c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8" t="s">
        <v>10</v>
      </c>
      <c r="AT10" s="9"/>
      <c r="AU10" s="47"/>
      <c r="AV10" s="50"/>
      <c r="AW10" s="53"/>
    </row>
    <row r="11" spans="1:49" s="10" customFormat="1" ht="15" customHeight="1" x14ac:dyDescent="0.25">
      <c r="B11" s="44"/>
      <c r="C11" s="11" t="s">
        <v>12</v>
      </c>
      <c r="D11" s="11">
        <v>2012</v>
      </c>
      <c r="E11" s="11">
        <v>4711</v>
      </c>
      <c r="F11" s="11">
        <v>5811</v>
      </c>
      <c r="G11" s="11">
        <v>5812</v>
      </c>
      <c r="H11" s="11">
        <v>5813</v>
      </c>
      <c r="I11" s="11">
        <v>5814</v>
      </c>
      <c r="J11" s="11">
        <v>5815</v>
      </c>
      <c r="K11" s="11">
        <v>5816</v>
      </c>
      <c r="L11" s="11">
        <v>5817</v>
      </c>
      <c r="M11" s="11">
        <v>5818</v>
      </c>
      <c r="N11" s="11">
        <v>5819</v>
      </c>
      <c r="O11" s="11">
        <v>5841</v>
      </c>
      <c r="P11" s="11">
        <v>5842</v>
      </c>
      <c r="Q11" s="11">
        <v>5843</v>
      </c>
      <c r="R11" s="11">
        <v>5844</v>
      </c>
      <c r="S11" s="11">
        <v>5845</v>
      </c>
      <c r="T11" s="11">
        <v>5845</v>
      </c>
      <c r="U11" s="11">
        <v>5846</v>
      </c>
      <c r="V11" s="11">
        <v>5847</v>
      </c>
      <c r="W11" s="11">
        <v>5848</v>
      </c>
      <c r="X11" s="11">
        <v>5849</v>
      </c>
      <c r="Y11" s="11" t="s">
        <v>13</v>
      </c>
      <c r="Z11" s="11">
        <v>6731</v>
      </c>
      <c r="AA11" s="11" t="s">
        <v>14</v>
      </c>
      <c r="AB11" s="11" t="s">
        <v>15</v>
      </c>
      <c r="AC11" s="56"/>
      <c r="AD11" s="12"/>
      <c r="AE11" s="13">
        <v>5821</v>
      </c>
      <c r="AF11" s="11">
        <v>5822</v>
      </c>
      <c r="AG11" s="11">
        <v>5823</v>
      </c>
      <c r="AH11" s="11">
        <v>5824</v>
      </c>
      <c r="AI11" s="11">
        <v>5825</v>
      </c>
      <c r="AJ11" s="11">
        <v>5826</v>
      </c>
      <c r="AK11" s="11">
        <v>5827</v>
      </c>
      <c r="AL11" s="11">
        <v>5828</v>
      </c>
      <c r="AM11" s="11">
        <v>5831</v>
      </c>
      <c r="AN11" s="11">
        <v>5832</v>
      </c>
      <c r="AO11" s="11">
        <v>5833</v>
      </c>
      <c r="AP11" s="11">
        <v>5851</v>
      </c>
      <c r="AQ11" s="11">
        <v>6731</v>
      </c>
      <c r="AR11" s="11" t="s">
        <v>16</v>
      </c>
      <c r="AS11" s="58"/>
      <c r="AT11" s="14"/>
      <c r="AU11" s="48"/>
      <c r="AV11" s="51"/>
      <c r="AW11" s="54"/>
    </row>
    <row r="12" spans="1:49" x14ac:dyDescent="0.25">
      <c r="B12" s="15" t="s">
        <v>17</v>
      </c>
      <c r="C12" s="16"/>
      <c r="D12" s="16"/>
      <c r="E12" s="16"/>
      <c r="F12" s="16"/>
      <c r="G12" s="16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</row>
    <row r="13" spans="1:49" x14ac:dyDescent="0.25">
      <c r="B13" s="18" t="s">
        <v>18</v>
      </c>
      <c r="C13" s="16"/>
      <c r="D13" s="16"/>
      <c r="E13" s="16"/>
      <c r="F13" s="16"/>
      <c r="G13" s="16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</row>
    <row r="14" spans="1:49" x14ac:dyDescent="0.25">
      <c r="B14" s="19" t="s">
        <v>19</v>
      </c>
      <c r="C14" s="16"/>
      <c r="D14" s="16"/>
      <c r="E14" s="16"/>
      <c r="F14" s="16"/>
      <c r="G14" s="16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20">
        <f>SUM(AC15:AC21)</f>
        <v>4286489.1000000006</v>
      </c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21">
        <f>SUM(AS15:AS21)</f>
        <v>0</v>
      </c>
      <c r="AT14" s="22"/>
      <c r="AU14" s="22">
        <f>SUM(AU15:AU21)</f>
        <v>4286489.1000000006</v>
      </c>
      <c r="AV14" s="22">
        <f>SUM(AV15:AV21)</f>
        <v>256639.02</v>
      </c>
      <c r="AW14" s="22">
        <f>SUM(AW15:AW21)</f>
        <v>4543128.12</v>
      </c>
    </row>
    <row r="15" spans="1:49" x14ac:dyDescent="0.25">
      <c r="B15" s="23" t="s">
        <v>20</v>
      </c>
      <c r="C15" s="16"/>
      <c r="D15" s="16"/>
      <c r="E15" s="16"/>
      <c r="F15" s="16"/>
      <c r="G15" s="16"/>
      <c r="H15" s="17"/>
      <c r="I15" s="17"/>
      <c r="J15" s="24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25">
        <f t="shared" ref="AC15:AC75" si="0">SUM(C15:AB15)</f>
        <v>0</v>
      </c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25">
        <f>SUM(AE15:AR15)</f>
        <v>0</v>
      </c>
      <c r="AT15" s="25"/>
      <c r="AU15" s="25">
        <f>SUM(AC15,AS15)</f>
        <v>0</v>
      </c>
      <c r="AV15" s="25"/>
      <c r="AW15" s="25">
        <f>AU15+AV15</f>
        <v>0</v>
      </c>
    </row>
    <row r="16" spans="1:49" x14ac:dyDescent="0.25">
      <c r="B16" s="23" t="s">
        <v>21</v>
      </c>
      <c r="C16" s="16"/>
      <c r="D16" s="16"/>
      <c r="E16" s="16"/>
      <c r="F16" s="16"/>
      <c r="G16" s="16"/>
      <c r="H16" s="24"/>
      <c r="I16" s="24"/>
      <c r="J16" s="24"/>
      <c r="K16" s="24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25">
        <f t="shared" si="0"/>
        <v>0</v>
      </c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25">
        <f t="shared" ref="AS16:AS38" si="1">SUM(AE16:AR16)</f>
        <v>0</v>
      </c>
      <c r="AT16" s="25"/>
      <c r="AU16" s="25">
        <f t="shared" ref="AU16:AU21" si="2">SUM(AC16,AS16)</f>
        <v>0</v>
      </c>
      <c r="AV16" s="25"/>
      <c r="AW16" s="25">
        <f t="shared" ref="AW16:AW38" si="3">AU16+AV16</f>
        <v>0</v>
      </c>
    </row>
    <row r="17" spans="2:51" x14ac:dyDescent="0.25">
      <c r="B17" s="23" t="s">
        <v>22</v>
      </c>
      <c r="C17" s="16"/>
      <c r="D17" s="16"/>
      <c r="E17" s="24">
        <f>159059+258531.88</f>
        <v>417590.88</v>
      </c>
      <c r="F17" s="16">
        <v>799843.78</v>
      </c>
      <c r="G17" s="16"/>
      <c r="H17" s="24">
        <v>31589.119999999999</v>
      </c>
      <c r="I17" s="17"/>
      <c r="J17" s="24">
        <v>455969.22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24"/>
      <c r="AC17" s="25">
        <f>SUM(C17:AB17)</f>
        <v>1704993.0000000002</v>
      </c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25">
        <f t="shared" si="1"/>
        <v>0</v>
      </c>
      <c r="AT17" s="25"/>
      <c r="AU17" s="25">
        <f>SUM(AC17,AS17)</f>
        <v>1704993.0000000002</v>
      </c>
      <c r="AV17" s="25"/>
      <c r="AW17" s="25">
        <f t="shared" si="3"/>
        <v>1704993.0000000002</v>
      </c>
    </row>
    <row r="18" spans="2:51" x14ac:dyDescent="0.25">
      <c r="B18" s="23" t="s">
        <v>23</v>
      </c>
      <c r="C18" s="16"/>
      <c r="D18" s="16"/>
      <c r="E18" s="16"/>
      <c r="F18" s="16"/>
      <c r="G18" s="1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25">
        <f t="shared" si="0"/>
        <v>0</v>
      </c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25"/>
      <c r="AT18" s="25"/>
      <c r="AU18" s="25">
        <f t="shared" si="2"/>
        <v>0</v>
      </c>
      <c r="AV18" s="25"/>
      <c r="AW18" s="25">
        <f t="shared" si="3"/>
        <v>0</v>
      </c>
    </row>
    <row r="19" spans="2:51" x14ac:dyDescent="0.25">
      <c r="B19" s="23" t="s">
        <v>24</v>
      </c>
      <c r="C19" s="16"/>
      <c r="D19" s="16"/>
      <c r="E19" s="16"/>
      <c r="F19" s="16">
        <f>2331308.62+9584.29+65109.57</f>
        <v>2406002.48</v>
      </c>
      <c r="G19" s="16"/>
      <c r="H19" s="24">
        <v>-20850</v>
      </c>
      <c r="I19" s="24"/>
      <c r="J19" s="24">
        <v>196343.62</v>
      </c>
      <c r="K19" s="24"/>
      <c r="L19" s="24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25">
        <f t="shared" si="0"/>
        <v>2581496.1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25">
        <f t="shared" si="1"/>
        <v>0</v>
      </c>
      <c r="AT19" s="25"/>
      <c r="AU19" s="25">
        <f>SUM(AC19,AS19)</f>
        <v>2581496.1</v>
      </c>
      <c r="AV19" s="25">
        <f>215439.93+41199.09</f>
        <v>256639.02</v>
      </c>
      <c r="AW19" s="25">
        <f>AU19+AV19</f>
        <v>2838135.12</v>
      </c>
      <c r="AX19" s="26"/>
      <c r="AY19" s="27"/>
    </row>
    <row r="20" spans="2:51" x14ac:dyDescent="0.25">
      <c r="B20" s="23" t="s">
        <v>25</v>
      </c>
      <c r="C20" s="16"/>
      <c r="D20" s="16"/>
      <c r="E20" s="16"/>
      <c r="F20" s="16"/>
      <c r="G20" s="16"/>
      <c r="H20" s="24"/>
      <c r="I20" s="24"/>
      <c r="J20" s="24"/>
      <c r="K20" s="24"/>
      <c r="L20" s="24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25">
        <f t="shared" si="0"/>
        <v>0</v>
      </c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25">
        <f t="shared" si="1"/>
        <v>0</v>
      </c>
      <c r="AT20" s="25"/>
      <c r="AU20" s="25">
        <f t="shared" si="2"/>
        <v>0</v>
      </c>
      <c r="AV20" s="25"/>
      <c r="AW20" s="25">
        <f t="shared" si="3"/>
        <v>0</v>
      </c>
    </row>
    <row r="21" spans="2:51" x14ac:dyDescent="0.25">
      <c r="B21" s="23" t="s">
        <v>26</v>
      </c>
      <c r="C21" s="16"/>
      <c r="D21" s="16"/>
      <c r="E21" s="16"/>
      <c r="F21" s="16"/>
      <c r="G21" s="16"/>
      <c r="H21" s="24"/>
      <c r="I21" s="24"/>
      <c r="J21" s="24"/>
      <c r="K21" s="24"/>
      <c r="L21" s="24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25">
        <f t="shared" si="0"/>
        <v>0</v>
      </c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25">
        <f t="shared" si="1"/>
        <v>0</v>
      </c>
      <c r="AT21" s="25"/>
      <c r="AU21" s="25">
        <f t="shared" si="2"/>
        <v>0</v>
      </c>
      <c r="AV21" s="25"/>
      <c r="AW21" s="25">
        <f t="shared" si="3"/>
        <v>0</v>
      </c>
    </row>
    <row r="22" spans="2:51" s="31" customFormat="1" x14ac:dyDescent="0.25">
      <c r="B22" s="19" t="s">
        <v>27</v>
      </c>
      <c r="C22" s="28"/>
      <c r="D22" s="28"/>
      <c r="E22" s="28"/>
      <c r="F22" s="29"/>
      <c r="G22" s="29"/>
      <c r="H22" s="30"/>
      <c r="I22" s="30"/>
      <c r="J22" s="30"/>
      <c r="K22" s="30"/>
      <c r="L22" s="3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>
        <f>SUM(AC23:AC29)</f>
        <v>36127.9</v>
      </c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>
        <f>SUM(AS23:AS29)</f>
        <v>0</v>
      </c>
      <c r="AT22" s="20"/>
      <c r="AU22" s="20">
        <f>SUM(AU23:AU29)</f>
        <v>36127.9</v>
      </c>
      <c r="AV22" s="20">
        <f>SUM(AV23:AV29)</f>
        <v>0</v>
      </c>
      <c r="AW22" s="20">
        <f>SUM(AW23:AW29)</f>
        <v>36127.9</v>
      </c>
    </row>
    <row r="23" spans="2:51" x14ac:dyDescent="0.25">
      <c r="B23" s="23" t="s">
        <v>28</v>
      </c>
      <c r="C23" s="16"/>
      <c r="D23" s="16"/>
      <c r="E23" s="16"/>
      <c r="F23" s="16"/>
      <c r="G23" s="16"/>
      <c r="H23" s="24"/>
      <c r="I23" s="24"/>
      <c r="J23" s="24"/>
      <c r="K23" s="24"/>
      <c r="L23" s="24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25">
        <f t="shared" si="0"/>
        <v>0</v>
      </c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25">
        <f t="shared" si="1"/>
        <v>0</v>
      </c>
      <c r="AT23" s="25"/>
      <c r="AU23" s="25">
        <f t="shared" ref="AU23:AU29" si="4">SUM(AC23,AS23)</f>
        <v>0</v>
      </c>
      <c r="AV23" s="25"/>
      <c r="AW23" s="25">
        <f t="shared" si="3"/>
        <v>0</v>
      </c>
    </row>
    <row r="24" spans="2:51" x14ac:dyDescent="0.25">
      <c r="B24" s="23" t="s">
        <v>29</v>
      </c>
      <c r="C24" s="16"/>
      <c r="D24" s="16"/>
      <c r="E24" s="16"/>
      <c r="F24" s="16"/>
      <c r="G24" s="16"/>
      <c r="H24" s="24">
        <v>20850</v>
      </c>
      <c r="I24" s="24"/>
      <c r="J24" s="24"/>
      <c r="K24" s="24"/>
      <c r="L24" s="24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25">
        <f t="shared" si="0"/>
        <v>20850</v>
      </c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25">
        <f t="shared" si="1"/>
        <v>0</v>
      </c>
      <c r="AT24" s="25"/>
      <c r="AU24" s="25">
        <f t="shared" si="4"/>
        <v>20850</v>
      </c>
      <c r="AV24" s="25"/>
      <c r="AW24" s="25">
        <f t="shared" si="3"/>
        <v>20850</v>
      </c>
    </row>
    <row r="25" spans="2:51" x14ac:dyDescent="0.25">
      <c r="B25" s="23" t="s">
        <v>30</v>
      </c>
      <c r="C25" s="16"/>
      <c r="D25" s="16"/>
      <c r="E25" s="24">
        <v>15277.9</v>
      </c>
      <c r="F25" s="16"/>
      <c r="G25" s="16"/>
      <c r="H25" s="24"/>
      <c r="I25" s="24"/>
      <c r="J25" s="24"/>
      <c r="K25" s="24"/>
      <c r="L25" s="24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24"/>
      <c r="AC25" s="25">
        <f t="shared" si="0"/>
        <v>15277.9</v>
      </c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25">
        <f t="shared" si="1"/>
        <v>0</v>
      </c>
      <c r="AT25" s="25"/>
      <c r="AU25" s="25">
        <f t="shared" si="4"/>
        <v>15277.9</v>
      </c>
      <c r="AV25" s="25"/>
      <c r="AW25" s="25">
        <f t="shared" si="3"/>
        <v>15277.9</v>
      </c>
    </row>
    <row r="26" spans="2:51" x14ac:dyDescent="0.25">
      <c r="B26" s="23" t="s">
        <v>31</v>
      </c>
      <c r="C26" s="17"/>
      <c r="D26" s="17"/>
      <c r="E26" s="17"/>
      <c r="F26" s="24"/>
      <c r="G26" s="24"/>
      <c r="H26" s="24"/>
      <c r="I26" s="24"/>
      <c r="J26" s="24"/>
      <c r="K26" s="24"/>
      <c r="L26" s="24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25">
        <f t="shared" si="0"/>
        <v>0</v>
      </c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25">
        <f t="shared" si="1"/>
        <v>0</v>
      </c>
      <c r="AT26" s="25"/>
      <c r="AU26" s="25">
        <f t="shared" si="4"/>
        <v>0</v>
      </c>
      <c r="AV26" s="25"/>
      <c r="AW26" s="25">
        <f t="shared" si="3"/>
        <v>0</v>
      </c>
    </row>
    <row r="27" spans="2:51" x14ac:dyDescent="0.25">
      <c r="B27" s="23" t="s">
        <v>32</v>
      </c>
      <c r="C27" s="17"/>
      <c r="D27" s="17"/>
      <c r="E27" s="17"/>
      <c r="F27" s="24"/>
      <c r="G27" s="24"/>
      <c r="H27" s="24"/>
      <c r="I27" s="24"/>
      <c r="J27" s="24"/>
      <c r="K27" s="24"/>
      <c r="L27" s="24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25">
        <f t="shared" si="0"/>
        <v>0</v>
      </c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25">
        <f t="shared" si="1"/>
        <v>0</v>
      </c>
      <c r="AT27" s="25"/>
      <c r="AU27" s="25">
        <f t="shared" si="4"/>
        <v>0</v>
      </c>
      <c r="AV27" s="25"/>
      <c r="AW27" s="25">
        <f t="shared" si="3"/>
        <v>0</v>
      </c>
    </row>
    <row r="28" spans="2:51" x14ac:dyDescent="0.25">
      <c r="B28" s="23" t="s">
        <v>33</v>
      </c>
      <c r="C28" s="17"/>
      <c r="D28" s="17"/>
      <c r="E28" s="17"/>
      <c r="F28" s="24"/>
      <c r="G28" s="24"/>
      <c r="H28" s="24"/>
      <c r="I28" s="24"/>
      <c r="J28" s="24"/>
      <c r="K28" s="24"/>
      <c r="L28" s="24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25">
        <f t="shared" si="0"/>
        <v>0</v>
      </c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25">
        <f t="shared" si="1"/>
        <v>0</v>
      </c>
      <c r="AT28" s="25"/>
      <c r="AU28" s="25">
        <f t="shared" si="4"/>
        <v>0</v>
      </c>
      <c r="AV28" s="25"/>
      <c r="AW28" s="25">
        <f t="shared" si="3"/>
        <v>0</v>
      </c>
    </row>
    <row r="29" spans="2:51" x14ac:dyDescent="0.25">
      <c r="B29" s="23" t="s">
        <v>34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25">
        <f t="shared" si="0"/>
        <v>0</v>
      </c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25">
        <f t="shared" si="1"/>
        <v>0</v>
      </c>
      <c r="AT29" s="25"/>
      <c r="AU29" s="25">
        <f t="shared" si="4"/>
        <v>0</v>
      </c>
      <c r="AV29" s="25"/>
      <c r="AW29" s="25">
        <f t="shared" si="3"/>
        <v>0</v>
      </c>
    </row>
    <row r="30" spans="2:51" s="31" customFormat="1" x14ac:dyDescent="0.25">
      <c r="B30" s="19" t="s">
        <v>35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>
        <f>SUM(AC31:AC34)</f>
        <v>0</v>
      </c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>
        <f>SUM(AS31:AS34)</f>
        <v>0</v>
      </c>
      <c r="AT30" s="20"/>
      <c r="AU30" s="20">
        <f>SUM(AU31:AU34)</f>
        <v>0</v>
      </c>
      <c r="AV30" s="20">
        <f>SUM(AV31:AV34)</f>
        <v>0</v>
      </c>
      <c r="AW30" s="20">
        <f>SUM(AW31:AW34)</f>
        <v>0</v>
      </c>
    </row>
    <row r="31" spans="2:51" ht="22.5" x14ac:dyDescent="0.25">
      <c r="B31" s="32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25">
        <f t="shared" si="0"/>
        <v>0</v>
      </c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25">
        <f t="shared" si="1"/>
        <v>0</v>
      </c>
      <c r="AT31" s="25"/>
      <c r="AU31" s="25">
        <f t="shared" ref="AU31:AU34" si="5">SUM(AC31,AS31)</f>
        <v>0</v>
      </c>
      <c r="AV31" s="25"/>
      <c r="AW31" s="25">
        <f t="shared" si="3"/>
        <v>0</v>
      </c>
    </row>
    <row r="32" spans="2:51" ht="22.5" x14ac:dyDescent="0.25">
      <c r="B32" s="32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25">
        <f t="shared" si="0"/>
        <v>0</v>
      </c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25">
        <f t="shared" si="1"/>
        <v>0</v>
      </c>
      <c r="AT32" s="25"/>
      <c r="AU32" s="25">
        <f t="shared" si="5"/>
        <v>0</v>
      </c>
      <c r="AV32" s="25"/>
      <c r="AW32" s="25">
        <f t="shared" si="3"/>
        <v>0</v>
      </c>
    </row>
    <row r="33" spans="2:49" x14ac:dyDescent="0.25">
      <c r="B33" s="32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25">
        <f t="shared" si="0"/>
        <v>0</v>
      </c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25">
        <f t="shared" si="1"/>
        <v>0</v>
      </c>
      <c r="AT33" s="25"/>
      <c r="AU33" s="25">
        <f t="shared" si="5"/>
        <v>0</v>
      </c>
      <c r="AV33" s="25"/>
      <c r="AW33" s="25">
        <f t="shared" si="3"/>
        <v>0</v>
      </c>
    </row>
    <row r="34" spans="2:49" x14ac:dyDescent="0.25">
      <c r="B34" s="23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25">
        <f t="shared" si="0"/>
        <v>0</v>
      </c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25">
        <f t="shared" si="1"/>
        <v>0</v>
      </c>
      <c r="AT34" s="25"/>
      <c r="AU34" s="25">
        <f t="shared" si="5"/>
        <v>0</v>
      </c>
      <c r="AV34" s="25"/>
      <c r="AW34" s="25">
        <f t="shared" si="3"/>
        <v>0</v>
      </c>
    </row>
    <row r="35" spans="2:49" s="31" customFormat="1" x14ac:dyDescent="0.25">
      <c r="B35" s="19" t="s">
        <v>40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>
        <f>SUM(AC36)</f>
        <v>0</v>
      </c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>
        <f>SUM(AS36)</f>
        <v>0</v>
      </c>
      <c r="AT35" s="20"/>
      <c r="AU35" s="20">
        <f>SUM(AU36)</f>
        <v>0</v>
      </c>
      <c r="AV35" s="20">
        <f>SUM(AV36)</f>
        <v>0</v>
      </c>
      <c r="AW35" s="20">
        <f>SUM(AW36)</f>
        <v>0</v>
      </c>
    </row>
    <row r="36" spans="2:49" x14ac:dyDescent="0.25">
      <c r="B36" s="23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25">
        <f t="shared" si="0"/>
        <v>0</v>
      </c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25">
        <f t="shared" si="1"/>
        <v>0</v>
      </c>
      <c r="AT36" s="25"/>
      <c r="AU36" s="25">
        <f>SUM(AC36,AS36)</f>
        <v>0</v>
      </c>
      <c r="AV36" s="25"/>
      <c r="AW36" s="25">
        <f t="shared" si="3"/>
        <v>0</v>
      </c>
    </row>
    <row r="37" spans="2:49" s="31" customFormat="1" x14ac:dyDescent="0.25">
      <c r="B37" s="19" t="s">
        <v>42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>
        <f>SUM(AC38)</f>
        <v>0</v>
      </c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>
        <f>SUM(AS38)</f>
        <v>0</v>
      </c>
      <c r="AT37" s="20"/>
      <c r="AU37" s="20">
        <f>SUM(AU38)</f>
        <v>0</v>
      </c>
      <c r="AV37" s="20">
        <f>SUM(AV38)</f>
        <v>0</v>
      </c>
      <c r="AW37" s="20">
        <f>SUM(AW38)</f>
        <v>0</v>
      </c>
    </row>
    <row r="38" spans="2:49" x14ac:dyDescent="0.25">
      <c r="B38" s="23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25">
        <f t="shared" si="0"/>
        <v>0</v>
      </c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25">
        <f t="shared" si="1"/>
        <v>0</v>
      </c>
      <c r="AT38" s="25"/>
      <c r="AU38" s="25">
        <f>SUM(AC38,AS38)</f>
        <v>0</v>
      </c>
      <c r="AV38" s="25"/>
      <c r="AW38" s="25">
        <f t="shared" si="3"/>
        <v>0</v>
      </c>
    </row>
    <row r="39" spans="2:49" ht="9" customHeight="1" x14ac:dyDescent="0.25">
      <c r="B39" s="33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</row>
    <row r="40" spans="2:49" x14ac:dyDescent="0.25">
      <c r="B40" s="18" t="s">
        <v>44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</row>
    <row r="41" spans="2:49" s="31" customFormat="1" x14ac:dyDescent="0.25">
      <c r="B41" s="19" t="s">
        <v>45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>
        <f>SUM(AC43:AC45)</f>
        <v>0</v>
      </c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>
        <f>SUM(AS43:AS45)</f>
        <v>0</v>
      </c>
      <c r="AT41" s="20"/>
      <c r="AU41" s="20">
        <f>SUM(AU43:AU45)</f>
        <v>0</v>
      </c>
      <c r="AV41" s="20">
        <f>SUM(AV43:AV45)</f>
        <v>0</v>
      </c>
      <c r="AW41" s="20">
        <f>SUM(AW43:AW45)</f>
        <v>0</v>
      </c>
    </row>
    <row r="42" spans="2:49" x14ac:dyDescent="0.25">
      <c r="B42" s="23" t="s">
        <v>46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25">
        <f t="shared" si="0"/>
        <v>0</v>
      </c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25">
        <f t="shared" ref="AS42:AS45" si="6">SUM(AE42:AR42)</f>
        <v>0</v>
      </c>
      <c r="AT42" s="25"/>
      <c r="AU42" s="25">
        <f t="shared" ref="AU42:AU45" si="7">SUM(AC42,AS42)</f>
        <v>0</v>
      </c>
      <c r="AV42" s="25"/>
      <c r="AW42" s="25">
        <f t="shared" ref="AW42:AW45" si="8">AU42+AV42</f>
        <v>0</v>
      </c>
    </row>
    <row r="43" spans="2:49" x14ac:dyDescent="0.25">
      <c r="B43" s="23" t="s">
        <v>47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25">
        <f t="shared" si="0"/>
        <v>0</v>
      </c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25">
        <f t="shared" si="6"/>
        <v>0</v>
      </c>
      <c r="AT43" s="25"/>
      <c r="AU43" s="25">
        <f t="shared" si="7"/>
        <v>0</v>
      </c>
      <c r="AV43" s="25"/>
      <c r="AW43" s="25">
        <f t="shared" si="8"/>
        <v>0</v>
      </c>
    </row>
    <row r="44" spans="2:49" x14ac:dyDescent="0.25">
      <c r="B44" s="23" t="s">
        <v>48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25">
        <f t="shared" si="0"/>
        <v>0</v>
      </c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25">
        <f t="shared" si="6"/>
        <v>0</v>
      </c>
      <c r="AT44" s="25"/>
      <c r="AU44" s="25">
        <f t="shared" si="7"/>
        <v>0</v>
      </c>
      <c r="AV44" s="25"/>
      <c r="AW44" s="25">
        <f t="shared" si="8"/>
        <v>0</v>
      </c>
    </row>
    <row r="45" spans="2:49" x14ac:dyDescent="0.25">
      <c r="B45" s="23" t="s">
        <v>49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25">
        <f t="shared" si="0"/>
        <v>0</v>
      </c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25">
        <f t="shared" si="6"/>
        <v>0</v>
      </c>
      <c r="AT45" s="25"/>
      <c r="AU45" s="25">
        <f t="shared" si="7"/>
        <v>0</v>
      </c>
      <c r="AV45" s="25"/>
      <c r="AW45" s="25">
        <f t="shared" si="8"/>
        <v>0</v>
      </c>
    </row>
    <row r="46" spans="2:49" s="31" customFormat="1" x14ac:dyDescent="0.25">
      <c r="B46" s="19" t="s">
        <v>50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>
        <f>SUM(AC47:AC51)</f>
        <v>0</v>
      </c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>
        <f>SUM(AS47:AS51)</f>
        <v>0</v>
      </c>
      <c r="AT46" s="20"/>
      <c r="AU46" s="20">
        <f>SUM(AU47:AU51)</f>
        <v>0</v>
      </c>
      <c r="AV46" s="20">
        <f>SUM(AV47:AV51)</f>
        <v>0</v>
      </c>
      <c r="AW46" s="20">
        <f>SUM(AW47:AW51)</f>
        <v>0</v>
      </c>
    </row>
    <row r="47" spans="2:49" x14ac:dyDescent="0.25">
      <c r="B47" s="23" t="s">
        <v>51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25">
        <f t="shared" si="0"/>
        <v>0</v>
      </c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25">
        <f t="shared" ref="AS47:AS51" si="9">SUM(AE47:AR47)</f>
        <v>0</v>
      </c>
      <c r="AT47" s="25"/>
      <c r="AU47" s="25">
        <f t="shared" ref="AU47:AU51" si="10">SUM(AC47,AS47)</f>
        <v>0</v>
      </c>
      <c r="AV47" s="25"/>
      <c r="AW47" s="25">
        <f t="shared" ref="AW47:AW51" si="11">AU47+AV47</f>
        <v>0</v>
      </c>
    </row>
    <row r="48" spans="2:49" x14ac:dyDescent="0.25">
      <c r="B48" s="23" t="s">
        <v>52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25">
        <f t="shared" si="0"/>
        <v>0</v>
      </c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25">
        <f t="shared" si="9"/>
        <v>0</v>
      </c>
      <c r="AT48" s="25"/>
      <c r="AU48" s="25">
        <f t="shared" si="10"/>
        <v>0</v>
      </c>
      <c r="AV48" s="25"/>
      <c r="AW48" s="25">
        <f t="shared" si="11"/>
        <v>0</v>
      </c>
    </row>
    <row r="49" spans="2:49" x14ac:dyDescent="0.25">
      <c r="B49" s="23" t="s">
        <v>53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25">
        <f t="shared" si="0"/>
        <v>0</v>
      </c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25">
        <f t="shared" si="9"/>
        <v>0</v>
      </c>
      <c r="AT49" s="25"/>
      <c r="AU49" s="25">
        <f t="shared" si="10"/>
        <v>0</v>
      </c>
      <c r="AV49" s="25"/>
      <c r="AW49" s="25">
        <f t="shared" si="11"/>
        <v>0</v>
      </c>
    </row>
    <row r="50" spans="2:49" x14ac:dyDescent="0.25">
      <c r="B50" s="23" t="s">
        <v>54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25">
        <f t="shared" si="0"/>
        <v>0</v>
      </c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25">
        <f t="shared" si="9"/>
        <v>0</v>
      </c>
      <c r="AT50" s="25"/>
      <c r="AU50" s="25">
        <f t="shared" si="10"/>
        <v>0</v>
      </c>
      <c r="AV50" s="25"/>
      <c r="AW50" s="25">
        <f t="shared" si="11"/>
        <v>0</v>
      </c>
    </row>
    <row r="51" spans="2:49" x14ac:dyDescent="0.25">
      <c r="B51" s="23" t="s">
        <v>55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25">
        <f t="shared" si="0"/>
        <v>0</v>
      </c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25">
        <f t="shared" si="9"/>
        <v>0</v>
      </c>
      <c r="AT51" s="25"/>
      <c r="AU51" s="25">
        <f t="shared" si="10"/>
        <v>0</v>
      </c>
      <c r="AV51" s="25"/>
      <c r="AW51" s="25">
        <f t="shared" si="11"/>
        <v>0</v>
      </c>
    </row>
    <row r="52" spans="2:49" s="31" customFormat="1" x14ac:dyDescent="0.25">
      <c r="B52" s="19" t="s">
        <v>56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>
        <f>SUM(AC53:AC58)</f>
        <v>0</v>
      </c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>
        <f>SUM(AS53:AS58)</f>
        <v>0</v>
      </c>
      <c r="AT52" s="20"/>
      <c r="AU52" s="20">
        <f>SUM(AU53:AU58)</f>
        <v>0</v>
      </c>
      <c r="AV52" s="20">
        <f>SUM(AV53:AV58)</f>
        <v>0</v>
      </c>
      <c r="AW52" s="20">
        <f>SUM(AW53:AW58)</f>
        <v>0</v>
      </c>
    </row>
    <row r="53" spans="2:49" x14ac:dyDescent="0.25">
      <c r="B53" s="23" t="s">
        <v>57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25">
        <f t="shared" si="0"/>
        <v>0</v>
      </c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25">
        <f t="shared" ref="AS53:AS58" si="12">SUM(AE53:AR53)</f>
        <v>0</v>
      </c>
      <c r="AT53" s="25"/>
      <c r="AU53" s="25">
        <f t="shared" ref="AU53:AU58" si="13">SUM(AC53,AS53)</f>
        <v>0</v>
      </c>
      <c r="AV53" s="25"/>
      <c r="AW53" s="25">
        <f t="shared" ref="AW53:AW58" si="14">AU53+AV53</f>
        <v>0</v>
      </c>
    </row>
    <row r="54" spans="2:49" x14ac:dyDescent="0.25">
      <c r="B54" s="23" t="s">
        <v>58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25">
        <f t="shared" si="0"/>
        <v>0</v>
      </c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25">
        <f>SUM(AE54:AR54)</f>
        <v>0</v>
      </c>
      <c r="AT54" s="25"/>
      <c r="AU54" s="25">
        <f t="shared" si="13"/>
        <v>0</v>
      </c>
      <c r="AV54" s="25"/>
      <c r="AW54" s="25">
        <f t="shared" si="14"/>
        <v>0</v>
      </c>
    </row>
    <row r="55" spans="2:49" x14ac:dyDescent="0.25">
      <c r="B55" s="23" t="s">
        <v>59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25">
        <f t="shared" si="0"/>
        <v>0</v>
      </c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25">
        <f t="shared" si="12"/>
        <v>0</v>
      </c>
      <c r="AT55" s="25"/>
      <c r="AU55" s="25">
        <f t="shared" si="13"/>
        <v>0</v>
      </c>
      <c r="AV55" s="25"/>
      <c r="AW55" s="25">
        <f t="shared" si="14"/>
        <v>0</v>
      </c>
    </row>
    <row r="56" spans="2:49" x14ac:dyDescent="0.25">
      <c r="B56" s="23" t="s">
        <v>60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25">
        <f t="shared" si="0"/>
        <v>0</v>
      </c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25">
        <f t="shared" si="12"/>
        <v>0</v>
      </c>
      <c r="AT56" s="25"/>
      <c r="AU56" s="25">
        <f t="shared" si="13"/>
        <v>0</v>
      </c>
      <c r="AV56" s="25"/>
      <c r="AW56" s="25">
        <f t="shared" si="14"/>
        <v>0</v>
      </c>
    </row>
    <row r="57" spans="2:49" x14ac:dyDescent="0.25">
      <c r="B57" s="23" t="s">
        <v>61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25">
        <f t="shared" si="0"/>
        <v>0</v>
      </c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25">
        <f t="shared" si="12"/>
        <v>0</v>
      </c>
      <c r="AT57" s="25"/>
      <c r="AU57" s="25">
        <f t="shared" si="13"/>
        <v>0</v>
      </c>
      <c r="AV57" s="25"/>
      <c r="AW57" s="25">
        <f t="shared" si="14"/>
        <v>0</v>
      </c>
    </row>
    <row r="58" spans="2:49" x14ac:dyDescent="0.25">
      <c r="B58" s="23" t="s">
        <v>62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25">
        <f t="shared" si="0"/>
        <v>0</v>
      </c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25">
        <f t="shared" si="12"/>
        <v>0</v>
      </c>
      <c r="AT58" s="25"/>
      <c r="AU58" s="25">
        <f t="shared" si="13"/>
        <v>0</v>
      </c>
      <c r="AV58" s="25"/>
      <c r="AW58" s="25">
        <f t="shared" si="14"/>
        <v>0</v>
      </c>
    </row>
    <row r="59" spans="2:49" s="31" customFormat="1" x14ac:dyDescent="0.25">
      <c r="B59" s="19" t="s">
        <v>63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>
        <f>SUM(AC60:AC67)</f>
        <v>108500.33</v>
      </c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>
        <f>SUM(AS60:AS67)</f>
        <v>0</v>
      </c>
      <c r="AT59" s="20"/>
      <c r="AU59" s="20">
        <f>SUM(AU60:AU67)</f>
        <v>108500.33</v>
      </c>
      <c r="AV59" s="20">
        <f>SUM(AV60:AV67)</f>
        <v>454074.61</v>
      </c>
      <c r="AW59" s="20">
        <f>SUM(AW60:AW67)</f>
        <v>562574.93999999994</v>
      </c>
    </row>
    <row r="60" spans="2:49" x14ac:dyDescent="0.25">
      <c r="B60" s="23" t="s">
        <v>64</v>
      </c>
      <c r="C60" s="17"/>
      <c r="D60" s="17"/>
      <c r="E60" s="17"/>
      <c r="F60" s="17"/>
      <c r="G60" s="17"/>
      <c r="H60" s="17"/>
      <c r="I60" s="17"/>
      <c r="J60" s="24">
        <v>108500.33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25">
        <f t="shared" si="0"/>
        <v>108500.33</v>
      </c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25">
        <f t="shared" ref="AS60:AS67" si="15">SUM(AE60:AR60)</f>
        <v>0</v>
      </c>
      <c r="AT60" s="25"/>
      <c r="AU60" s="25">
        <f t="shared" ref="AU60:AU67" si="16">SUM(AC60,AS60)</f>
        <v>108500.33</v>
      </c>
      <c r="AV60" s="25">
        <f>184207.75+90000+123200.04</f>
        <v>397407.79</v>
      </c>
      <c r="AW60" s="25">
        <f t="shared" ref="AW60:AW67" si="17">AU60+AV60</f>
        <v>505908.12</v>
      </c>
    </row>
    <row r="61" spans="2:49" x14ac:dyDescent="0.25">
      <c r="B61" s="23" t="s">
        <v>65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25">
        <f t="shared" si="0"/>
        <v>0</v>
      </c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25">
        <f t="shared" si="15"/>
        <v>0</v>
      </c>
      <c r="AT61" s="25"/>
      <c r="AU61" s="25">
        <f t="shared" si="16"/>
        <v>0</v>
      </c>
      <c r="AV61" s="25">
        <v>56666.82</v>
      </c>
      <c r="AW61" s="25">
        <f>AU61+AV61</f>
        <v>56666.82</v>
      </c>
    </row>
    <row r="62" spans="2:49" x14ac:dyDescent="0.25">
      <c r="B62" s="23" t="s">
        <v>66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25">
        <f t="shared" si="0"/>
        <v>0</v>
      </c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25">
        <f t="shared" si="15"/>
        <v>0</v>
      </c>
      <c r="AT62" s="25"/>
      <c r="AU62" s="25">
        <f t="shared" si="16"/>
        <v>0</v>
      </c>
      <c r="AV62" s="25"/>
      <c r="AW62" s="25">
        <f t="shared" si="17"/>
        <v>0</v>
      </c>
    </row>
    <row r="63" spans="2:49" x14ac:dyDescent="0.25">
      <c r="B63" s="23" t="s">
        <v>67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25">
        <f t="shared" si="0"/>
        <v>0</v>
      </c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25">
        <f t="shared" si="15"/>
        <v>0</v>
      </c>
      <c r="AT63" s="25"/>
      <c r="AU63" s="25">
        <f t="shared" si="16"/>
        <v>0</v>
      </c>
      <c r="AV63" s="25"/>
      <c r="AW63" s="25">
        <f t="shared" si="17"/>
        <v>0</v>
      </c>
    </row>
    <row r="64" spans="2:49" x14ac:dyDescent="0.25">
      <c r="B64" s="23" t="s">
        <v>68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25">
        <f t="shared" si="0"/>
        <v>0</v>
      </c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25">
        <f t="shared" si="15"/>
        <v>0</v>
      </c>
      <c r="AT64" s="25"/>
      <c r="AU64" s="25">
        <f t="shared" si="16"/>
        <v>0</v>
      </c>
      <c r="AV64" s="25"/>
      <c r="AW64" s="25">
        <f t="shared" si="17"/>
        <v>0</v>
      </c>
    </row>
    <row r="65" spans="2:49" x14ac:dyDescent="0.25">
      <c r="B65" s="23" t="s">
        <v>69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25">
        <f t="shared" si="0"/>
        <v>0</v>
      </c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25">
        <f t="shared" si="15"/>
        <v>0</v>
      </c>
      <c r="AT65" s="25"/>
      <c r="AU65" s="25">
        <f t="shared" si="16"/>
        <v>0</v>
      </c>
      <c r="AV65" s="25"/>
      <c r="AW65" s="25">
        <f t="shared" si="17"/>
        <v>0</v>
      </c>
    </row>
    <row r="66" spans="2:49" x14ac:dyDescent="0.25">
      <c r="B66" s="23" t="s">
        <v>70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25">
        <f t="shared" si="0"/>
        <v>0</v>
      </c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25">
        <f t="shared" si="15"/>
        <v>0</v>
      </c>
      <c r="AT66" s="25"/>
      <c r="AU66" s="25">
        <f t="shared" si="16"/>
        <v>0</v>
      </c>
      <c r="AV66" s="25"/>
      <c r="AW66" s="25">
        <f t="shared" si="17"/>
        <v>0</v>
      </c>
    </row>
    <row r="67" spans="2:49" x14ac:dyDescent="0.25">
      <c r="B67" s="23" t="s">
        <v>71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25">
        <f t="shared" si="0"/>
        <v>0</v>
      </c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25">
        <f t="shared" si="15"/>
        <v>0</v>
      </c>
      <c r="AT67" s="25"/>
      <c r="AU67" s="25">
        <f t="shared" si="16"/>
        <v>0</v>
      </c>
      <c r="AV67" s="25"/>
      <c r="AW67" s="25">
        <f t="shared" si="17"/>
        <v>0</v>
      </c>
    </row>
    <row r="68" spans="2:49" s="31" customFormat="1" x14ac:dyDescent="0.25">
      <c r="B68" s="19" t="s">
        <v>72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>
        <f>SUM(AC69:AC73)</f>
        <v>0</v>
      </c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>
        <f>SUM(AS69:AS73)</f>
        <v>0</v>
      </c>
      <c r="AT68" s="20"/>
      <c r="AU68" s="20">
        <f>SUM(AU69:AU73)</f>
        <v>0</v>
      </c>
      <c r="AV68" s="20">
        <f>SUM(AV69:AV73)</f>
        <v>0</v>
      </c>
      <c r="AW68" s="20">
        <f>SUM(AW69:AW73)</f>
        <v>0</v>
      </c>
    </row>
    <row r="69" spans="2:49" x14ac:dyDescent="0.25">
      <c r="B69" s="23" t="s">
        <v>73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25">
        <f t="shared" si="0"/>
        <v>0</v>
      </c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25">
        <f t="shared" ref="AS69:AS73" si="18">SUM(AE69:AR69)</f>
        <v>0</v>
      </c>
      <c r="AT69" s="25"/>
      <c r="AU69" s="25">
        <f t="shared" ref="AU69:AU73" si="19">SUM(AC69,AS69)</f>
        <v>0</v>
      </c>
      <c r="AV69" s="25"/>
      <c r="AW69" s="25">
        <f t="shared" ref="AW69:AW73" si="20">AU69+AV69</f>
        <v>0</v>
      </c>
    </row>
    <row r="70" spans="2:49" x14ac:dyDescent="0.25">
      <c r="B70" s="23" t="s">
        <v>74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25">
        <f t="shared" si="0"/>
        <v>0</v>
      </c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25">
        <f t="shared" si="18"/>
        <v>0</v>
      </c>
      <c r="AT70" s="25"/>
      <c r="AU70" s="25">
        <f t="shared" si="19"/>
        <v>0</v>
      </c>
      <c r="AV70" s="25"/>
      <c r="AW70" s="25">
        <f t="shared" si="20"/>
        <v>0</v>
      </c>
    </row>
    <row r="71" spans="2:49" x14ac:dyDescent="0.25">
      <c r="B71" s="23" t="s">
        <v>75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25">
        <f t="shared" si="0"/>
        <v>0</v>
      </c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25">
        <f t="shared" si="18"/>
        <v>0</v>
      </c>
      <c r="AT71" s="25"/>
      <c r="AU71" s="25">
        <f t="shared" si="19"/>
        <v>0</v>
      </c>
      <c r="AV71" s="25"/>
      <c r="AW71" s="25">
        <f t="shared" si="20"/>
        <v>0</v>
      </c>
    </row>
    <row r="72" spans="2:49" x14ac:dyDescent="0.25">
      <c r="B72" s="23" t="s">
        <v>76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25">
        <f t="shared" si="0"/>
        <v>0</v>
      </c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25">
        <f t="shared" si="18"/>
        <v>0</v>
      </c>
      <c r="AT72" s="25"/>
      <c r="AU72" s="25">
        <f t="shared" si="19"/>
        <v>0</v>
      </c>
      <c r="AV72" s="25"/>
      <c r="AW72" s="25">
        <f t="shared" si="20"/>
        <v>0</v>
      </c>
    </row>
    <row r="73" spans="2:49" x14ac:dyDescent="0.25">
      <c r="B73" s="23" t="s">
        <v>77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25">
        <f t="shared" si="0"/>
        <v>0</v>
      </c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25">
        <f t="shared" si="18"/>
        <v>0</v>
      </c>
      <c r="AT73" s="25"/>
      <c r="AU73" s="25">
        <f t="shared" si="19"/>
        <v>0</v>
      </c>
      <c r="AV73" s="25"/>
      <c r="AW73" s="25">
        <f t="shared" si="20"/>
        <v>0</v>
      </c>
    </row>
    <row r="74" spans="2:49" s="31" customFormat="1" x14ac:dyDescent="0.25">
      <c r="B74" s="19" t="s">
        <v>78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>
        <f>SUM(AC75:AC76)</f>
        <v>0</v>
      </c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>
        <f>SUM(AS75:AS76)</f>
        <v>0</v>
      </c>
      <c r="AT74" s="20"/>
      <c r="AU74" s="20">
        <f>SUM(AU75:AU76)</f>
        <v>0</v>
      </c>
      <c r="AV74" s="20">
        <f>SUM(AV75:AV76)</f>
        <v>0</v>
      </c>
      <c r="AW74" s="20">
        <f>SUM(AW75:AW76)</f>
        <v>0</v>
      </c>
    </row>
    <row r="75" spans="2:49" x14ac:dyDescent="0.25">
      <c r="B75" s="23" t="s">
        <v>79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25">
        <f t="shared" si="0"/>
        <v>0</v>
      </c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25">
        <f t="shared" ref="AS75:AS76" si="21">SUM(AE75:AR75)</f>
        <v>0</v>
      </c>
      <c r="AT75" s="25"/>
      <c r="AU75" s="25">
        <f t="shared" ref="AU75:AU76" si="22">SUM(AC75,AS75)</f>
        <v>0</v>
      </c>
      <c r="AV75" s="25"/>
      <c r="AW75" s="25">
        <f t="shared" ref="AW75:AW85" si="23">AU75+AV75</f>
        <v>0</v>
      </c>
    </row>
    <row r="76" spans="2:49" x14ac:dyDescent="0.25">
      <c r="B76" s="23" t="s">
        <v>80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25">
        <f t="shared" ref="AC76:AC85" si="24">SUM(C76:AB76)</f>
        <v>0</v>
      </c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25">
        <f t="shared" si="21"/>
        <v>0</v>
      </c>
      <c r="AT76" s="25"/>
      <c r="AU76" s="25">
        <f t="shared" si="22"/>
        <v>0</v>
      </c>
      <c r="AV76" s="25"/>
      <c r="AW76" s="25">
        <f t="shared" si="23"/>
        <v>0</v>
      </c>
    </row>
    <row r="77" spans="2:49" s="31" customFormat="1" x14ac:dyDescent="0.25">
      <c r="B77" s="19" t="s">
        <v>81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>
        <f>SUM(AC78:AC82)</f>
        <v>65380.95</v>
      </c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>
        <f>SUM(AS78:AS82)</f>
        <v>0</v>
      </c>
      <c r="AT77" s="20"/>
      <c r="AU77" s="20">
        <f>SUM(AU78:AU82)</f>
        <v>65380.95</v>
      </c>
      <c r="AV77" s="20">
        <f>SUM(AV78:AV82)</f>
        <v>10220.27</v>
      </c>
      <c r="AW77" s="20">
        <f>SUM(AW78:AW82)</f>
        <v>75601.22</v>
      </c>
    </row>
    <row r="78" spans="2:49" x14ac:dyDescent="0.25">
      <c r="B78" s="23" t="s">
        <v>82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25">
        <f t="shared" si="24"/>
        <v>0</v>
      </c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25">
        <f t="shared" ref="AS78:AS82" si="25">SUM(AE78:AR78)</f>
        <v>0</v>
      </c>
      <c r="AT78" s="25"/>
      <c r="AU78" s="25">
        <f t="shared" ref="AU78:AU82" si="26">SUM(AC78,AS78)</f>
        <v>0</v>
      </c>
      <c r="AV78" s="25"/>
      <c r="AW78" s="25">
        <f t="shared" si="23"/>
        <v>0</v>
      </c>
    </row>
    <row r="79" spans="2:49" x14ac:dyDescent="0.25">
      <c r="B79" s="34" t="s">
        <v>83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25">
        <f t="shared" si="24"/>
        <v>0</v>
      </c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25">
        <f t="shared" si="25"/>
        <v>0</v>
      </c>
      <c r="AT79" s="25"/>
      <c r="AU79" s="25">
        <f t="shared" si="26"/>
        <v>0</v>
      </c>
      <c r="AV79" s="25"/>
      <c r="AW79" s="25">
        <f t="shared" si="23"/>
        <v>0</v>
      </c>
    </row>
    <row r="80" spans="2:49" x14ac:dyDescent="0.25">
      <c r="B80" s="34" t="s">
        <v>84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25">
        <f t="shared" si="24"/>
        <v>0</v>
      </c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25">
        <f t="shared" si="25"/>
        <v>0</v>
      </c>
      <c r="AT80" s="25"/>
      <c r="AU80" s="25">
        <f t="shared" si="26"/>
        <v>0</v>
      </c>
      <c r="AV80" s="25"/>
      <c r="AW80" s="25">
        <f t="shared" si="23"/>
        <v>0</v>
      </c>
    </row>
    <row r="81" spans="1:49" x14ac:dyDescent="0.25">
      <c r="B81" s="34" t="s">
        <v>85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25">
        <f t="shared" si="24"/>
        <v>0</v>
      </c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25">
        <f t="shared" si="25"/>
        <v>0</v>
      </c>
      <c r="AT81" s="25"/>
      <c r="AU81" s="25">
        <f t="shared" si="26"/>
        <v>0</v>
      </c>
      <c r="AV81" s="25"/>
      <c r="AW81" s="25">
        <f t="shared" si="23"/>
        <v>0</v>
      </c>
    </row>
    <row r="82" spans="1:49" x14ac:dyDescent="0.25">
      <c r="B82" s="23" t="s">
        <v>86</v>
      </c>
      <c r="C82" s="17"/>
      <c r="D82" s="17"/>
      <c r="E82" s="17"/>
      <c r="F82" s="24">
        <v>65380.95</v>
      </c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25">
        <f t="shared" si="24"/>
        <v>65380.95</v>
      </c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25">
        <f t="shared" si="25"/>
        <v>0</v>
      </c>
      <c r="AT82" s="25"/>
      <c r="AU82" s="25">
        <f t="shared" si="26"/>
        <v>65380.95</v>
      </c>
      <c r="AV82" s="25">
        <v>10220.27</v>
      </c>
      <c r="AW82" s="25">
        <f t="shared" si="23"/>
        <v>75601.22</v>
      </c>
    </row>
    <row r="83" spans="1:49" s="31" customFormat="1" x14ac:dyDescent="0.25">
      <c r="B83" s="19" t="s">
        <v>87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>
        <f>SUM(AC84:AC85)</f>
        <v>0</v>
      </c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>
        <f>SUM(AS84:AS85)</f>
        <v>0</v>
      </c>
      <c r="AT83" s="20"/>
      <c r="AU83" s="20">
        <f>SUM(AU84:AU85)</f>
        <v>0</v>
      </c>
      <c r="AV83" s="20">
        <f>SUM(AV84:AV85)</f>
        <v>0</v>
      </c>
      <c r="AW83" s="20">
        <f>SUM(AW84:AW85)</f>
        <v>0</v>
      </c>
    </row>
    <row r="84" spans="1:49" x14ac:dyDescent="0.25">
      <c r="B84" s="34" t="s">
        <v>88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25">
        <f t="shared" si="24"/>
        <v>0</v>
      </c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25">
        <f t="shared" ref="AS84:AS85" si="27">SUM(AE84:AR84)</f>
        <v>0</v>
      </c>
      <c r="AT84" s="25"/>
      <c r="AU84" s="25">
        <f t="shared" ref="AU84:AU85" si="28">SUM(AC84,AS84)</f>
        <v>0</v>
      </c>
      <c r="AV84" s="25"/>
      <c r="AW84" s="25">
        <f t="shared" si="23"/>
        <v>0</v>
      </c>
    </row>
    <row r="85" spans="1:49" x14ac:dyDescent="0.25">
      <c r="B85" s="23" t="s">
        <v>89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25">
        <f t="shared" si="24"/>
        <v>0</v>
      </c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25">
        <f t="shared" si="27"/>
        <v>0</v>
      </c>
      <c r="AT85" s="25"/>
      <c r="AU85" s="25">
        <f t="shared" si="28"/>
        <v>0</v>
      </c>
      <c r="AV85" s="25"/>
      <c r="AW85" s="25">
        <f t="shared" si="23"/>
        <v>0</v>
      </c>
    </row>
    <row r="86" spans="1:49" x14ac:dyDescent="0.25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</row>
    <row r="87" spans="1:49" x14ac:dyDescent="0.25"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</row>
    <row r="88" spans="1:49" x14ac:dyDescent="0.25"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</row>
    <row r="89" spans="1:49" x14ac:dyDescent="0.25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</row>
    <row r="90" spans="1:49" x14ac:dyDescent="0.25"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</row>
    <row r="91" spans="1:49" x14ac:dyDescent="0.25"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</row>
    <row r="92" spans="1:49" x14ac:dyDescent="0.25">
      <c r="B92" s="40" t="s">
        <v>90</v>
      </c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</row>
    <row r="93" spans="1:49" x14ac:dyDescent="0.25">
      <c r="B93" s="40"/>
    </row>
    <row r="94" spans="1:49" x14ac:dyDescent="0.25">
      <c r="B94" s="40"/>
    </row>
    <row r="95" spans="1:49" x14ac:dyDescent="0.25">
      <c r="A95" s="37" t="s">
        <v>91</v>
      </c>
      <c r="B95" s="41" t="s">
        <v>92</v>
      </c>
    </row>
    <row r="96" spans="1:49" x14ac:dyDescent="0.25">
      <c r="A96" s="38"/>
      <c r="B96" s="41"/>
    </row>
    <row r="97" spans="1:2" x14ac:dyDescent="0.25">
      <c r="A97" s="38"/>
      <c r="B97" s="41"/>
    </row>
    <row r="99" spans="1:2" x14ac:dyDescent="0.25">
      <c r="B99" s="39" t="s">
        <v>93</v>
      </c>
    </row>
    <row r="100" spans="1:2" x14ac:dyDescent="0.25">
      <c r="B100" s="39" t="s">
        <v>94</v>
      </c>
    </row>
    <row r="101" spans="1:2" x14ac:dyDescent="0.25">
      <c r="B101" s="39" t="s">
        <v>95</v>
      </c>
    </row>
    <row r="102" spans="1:2" x14ac:dyDescent="0.25">
      <c r="B102" s="39" t="s">
        <v>96</v>
      </c>
    </row>
    <row r="103" spans="1:2" x14ac:dyDescent="0.25">
      <c r="B103" s="39"/>
    </row>
    <row r="104" spans="1:2" x14ac:dyDescent="0.25">
      <c r="B104" s="39" t="s">
        <v>97</v>
      </c>
    </row>
  </sheetData>
  <mergeCells count="17">
    <mergeCell ref="AV7:AW7"/>
    <mergeCell ref="A1:AW1"/>
    <mergeCell ref="A2:AW2"/>
    <mergeCell ref="A4:AW4"/>
    <mergeCell ref="A5:AW5"/>
    <mergeCell ref="A6:AW6"/>
    <mergeCell ref="AV9:AV11"/>
    <mergeCell ref="AW9:AW11"/>
    <mergeCell ref="C10:AB10"/>
    <mergeCell ref="AC10:AC11"/>
    <mergeCell ref="AE10:AR10"/>
    <mergeCell ref="AS10:AS11"/>
    <mergeCell ref="B92:B94"/>
    <mergeCell ref="B95:B97"/>
    <mergeCell ref="B9:B11"/>
    <mergeCell ref="C9:AT9"/>
    <mergeCell ref="AU9:AU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CFE74-B1E1-4C81-9D93-61B6DB50F7A9}">
  <sheetPr>
    <tabColor theme="8" tint="0.39997558519241921"/>
  </sheetPr>
  <dimension ref="A1:AY91"/>
  <sheetViews>
    <sheetView tabSelected="1" workbookViewId="0">
      <selection activeCell="B30" sqref="B30"/>
    </sheetView>
  </sheetViews>
  <sheetFormatPr baseColWidth="10" defaultRowHeight="15" x14ac:dyDescent="0.25"/>
  <cols>
    <col min="1" max="1" width="2.7109375" style="7" customWidth="1"/>
    <col min="2" max="2" width="56.85546875" style="7" customWidth="1"/>
    <col min="3" max="28" width="11.42578125" style="7"/>
    <col min="29" max="29" width="13.28515625" style="7" bestFit="1" customWidth="1"/>
    <col min="30" max="30" width="1.7109375" style="7" customWidth="1"/>
    <col min="31" max="45" width="11.42578125" style="7"/>
    <col min="46" max="46" width="1.7109375" style="7" customWidth="1"/>
    <col min="47" max="47" width="16" style="7" customWidth="1"/>
    <col min="48" max="48" width="13.7109375" style="7" customWidth="1"/>
    <col min="49" max="49" width="14.42578125" style="7" bestFit="1" customWidth="1"/>
    <col min="50" max="16384" width="11.42578125" style="7"/>
  </cols>
  <sheetData>
    <row r="1" spans="1:51" s="1" customFormat="1" ht="18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</row>
    <row r="2" spans="1:51" s="1" customFormat="1" ht="18" customHeight="1" x14ac:dyDescent="0.25">
      <c r="A2" s="61" t="str">
        <f>'[1]3. ACTIVOS POR FTE.FINANC.'!A2:AW2</f>
        <v>TRIBUNAL ADMINISTRATIVO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</row>
    <row r="3" spans="1:51" s="1" customFormat="1" ht="9.9499999999999993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</row>
    <row r="4" spans="1:51" s="1" customFormat="1" ht="18" customHeight="1" x14ac:dyDescent="0.25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</row>
    <row r="5" spans="1:51" s="1" customFormat="1" ht="18" customHeight="1" x14ac:dyDescent="0.25">
      <c r="A5" s="61" t="s">
        <v>98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</row>
    <row r="6" spans="1:51" s="1" customFormat="1" ht="18" customHeight="1" x14ac:dyDescent="0.25">
      <c r="A6" s="61" t="str">
        <f>'[1]3. ACTIVOS POR FTE.FINANC.'!A6:AW6</f>
        <v>DEL 1 DE ENERO AL 30 DE SEPTIEMBRE DE 2020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</row>
    <row r="7" spans="1:51" s="1" customFormat="1" x14ac:dyDescent="0.25">
      <c r="A7" s="63"/>
      <c r="B7" s="63"/>
      <c r="C7" s="63"/>
      <c r="D7" s="63"/>
      <c r="E7" s="63"/>
      <c r="F7" s="63"/>
      <c r="G7" s="63"/>
      <c r="H7" s="64"/>
      <c r="I7" s="64"/>
      <c r="J7" s="65"/>
      <c r="K7" s="65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6"/>
      <c r="AW7" s="66"/>
    </row>
    <row r="8" spans="1:51" s="1" customFormat="1" x14ac:dyDescent="0.25">
      <c r="A8" s="63"/>
      <c r="B8" s="63"/>
      <c r="C8" s="63"/>
      <c r="D8" s="63"/>
      <c r="E8" s="63"/>
      <c r="F8" s="63"/>
      <c r="G8" s="63"/>
      <c r="H8" s="64"/>
      <c r="I8" s="64"/>
      <c r="J8" s="65"/>
      <c r="K8" s="65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7" t="s">
        <v>3</v>
      </c>
      <c r="AW8" s="68">
        <f>'[1]3. ACTIVOS POR FTE.FINANC.'!AW8</f>
        <v>44125</v>
      </c>
    </row>
    <row r="9" spans="1:51" ht="18.75" customHeight="1" x14ac:dyDescent="0.3">
      <c r="B9" s="42" t="s">
        <v>4</v>
      </c>
      <c r="C9" s="69" t="s">
        <v>5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1" t="s">
        <v>6</v>
      </c>
      <c r="AV9" s="72" t="s">
        <v>7</v>
      </c>
      <c r="AW9" s="73" t="s">
        <v>8</v>
      </c>
    </row>
    <row r="10" spans="1:51" ht="15.75" x14ac:dyDescent="0.25">
      <c r="B10" s="43"/>
      <c r="C10" s="74" t="s">
        <v>99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57"/>
      <c r="AC10" s="76" t="s">
        <v>10</v>
      </c>
      <c r="AD10" s="77"/>
      <c r="AE10" s="75" t="s">
        <v>11</v>
      </c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57"/>
      <c r="AS10" s="47" t="s">
        <v>10</v>
      </c>
      <c r="AT10" s="78"/>
      <c r="AU10" s="79"/>
      <c r="AV10" s="80"/>
      <c r="AW10" s="81"/>
    </row>
    <row r="11" spans="1:51" s="10" customFormat="1" ht="15" customHeight="1" x14ac:dyDescent="0.25">
      <c r="B11" s="44"/>
      <c r="C11" s="11" t="s">
        <v>12</v>
      </c>
      <c r="D11" s="11">
        <v>2012</v>
      </c>
      <c r="E11" s="11">
        <v>4711</v>
      </c>
      <c r="F11" s="11">
        <v>5811</v>
      </c>
      <c r="G11" s="11">
        <v>5812</v>
      </c>
      <c r="H11" s="11">
        <v>5813</v>
      </c>
      <c r="I11" s="11">
        <v>5814</v>
      </c>
      <c r="J11" s="11">
        <v>5815</v>
      </c>
      <c r="K11" s="11">
        <v>5816</v>
      </c>
      <c r="L11" s="11">
        <v>5817</v>
      </c>
      <c r="M11" s="11">
        <v>5818</v>
      </c>
      <c r="N11" s="11">
        <v>5819</v>
      </c>
      <c r="O11" s="11">
        <v>5841</v>
      </c>
      <c r="P11" s="11">
        <v>5842</v>
      </c>
      <c r="Q11" s="11">
        <v>5843</v>
      </c>
      <c r="R11" s="11">
        <v>5844</v>
      </c>
      <c r="S11" s="11">
        <v>5845</v>
      </c>
      <c r="T11" s="11">
        <v>5845</v>
      </c>
      <c r="U11" s="11">
        <v>5846</v>
      </c>
      <c r="V11" s="11">
        <v>5847</v>
      </c>
      <c r="W11" s="11">
        <v>5848</v>
      </c>
      <c r="X11" s="11">
        <v>5849</v>
      </c>
      <c r="Y11" s="11" t="s">
        <v>13</v>
      </c>
      <c r="Z11" s="11">
        <v>6731</v>
      </c>
      <c r="AA11" s="11" t="s">
        <v>14</v>
      </c>
      <c r="AB11" s="11" t="s">
        <v>15</v>
      </c>
      <c r="AC11" s="82"/>
      <c r="AD11" s="11"/>
      <c r="AE11" s="11">
        <v>5821</v>
      </c>
      <c r="AF11" s="11">
        <v>5822</v>
      </c>
      <c r="AG11" s="11">
        <v>5823</v>
      </c>
      <c r="AH11" s="11">
        <v>5824</v>
      </c>
      <c r="AI11" s="11">
        <v>5825</v>
      </c>
      <c r="AJ11" s="11">
        <v>5826</v>
      </c>
      <c r="AK11" s="11">
        <v>5827</v>
      </c>
      <c r="AL11" s="11">
        <v>5828</v>
      </c>
      <c r="AM11" s="11">
        <v>5831</v>
      </c>
      <c r="AN11" s="11">
        <v>5832</v>
      </c>
      <c r="AO11" s="11">
        <v>5833</v>
      </c>
      <c r="AP11" s="11">
        <v>5851</v>
      </c>
      <c r="AQ11" s="11">
        <v>6731</v>
      </c>
      <c r="AR11" s="11" t="s">
        <v>16</v>
      </c>
      <c r="AS11" s="48"/>
      <c r="AT11" s="83"/>
      <c r="AU11" s="84"/>
      <c r="AV11" s="85"/>
      <c r="AW11" s="86"/>
    </row>
    <row r="12" spans="1:51" ht="7.5" customHeight="1" x14ac:dyDescent="0.25">
      <c r="B12" s="15"/>
      <c r="C12" s="87"/>
      <c r="D12" s="87"/>
      <c r="E12" s="87"/>
      <c r="F12" s="87"/>
      <c r="G12" s="87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9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</row>
    <row r="13" spans="1:51" x14ac:dyDescent="0.25">
      <c r="B13" s="18" t="s">
        <v>100</v>
      </c>
      <c r="C13" s="16"/>
      <c r="D13" s="16"/>
      <c r="E13" s="16"/>
      <c r="F13" s="16"/>
      <c r="G13" s="16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89"/>
      <c r="AD13" s="88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88"/>
      <c r="AT13" s="88"/>
      <c r="AU13" s="88"/>
      <c r="AV13" s="88"/>
      <c r="AW13" s="88"/>
    </row>
    <row r="14" spans="1:51" x14ac:dyDescent="0.25">
      <c r="B14" s="19" t="s">
        <v>101</v>
      </c>
      <c r="C14" s="16"/>
      <c r="D14" s="16"/>
      <c r="E14" s="16"/>
      <c r="F14" s="16"/>
      <c r="G14" s="16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0">
        <f>SUM(AC15:AC21)</f>
        <v>1768378.5699999998</v>
      </c>
      <c r="AD14" s="88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0">
        <f>SUM(AS15:AS21)</f>
        <v>0</v>
      </c>
      <c r="AT14" s="88"/>
      <c r="AU14" s="20">
        <f>SUM(AU15:AU21)</f>
        <v>1768378.5699999998</v>
      </c>
      <c r="AV14" s="20">
        <f t="shared" ref="AV14:AW14" si="0">SUM(AV15:AV21)</f>
        <v>8936.94</v>
      </c>
      <c r="AW14" s="20">
        <f t="shared" si="0"/>
        <v>1777315.5099999998</v>
      </c>
    </row>
    <row r="15" spans="1:51" x14ac:dyDescent="0.25">
      <c r="B15" s="23" t="s">
        <v>102</v>
      </c>
      <c r="C15" s="16"/>
      <c r="D15" s="16"/>
      <c r="E15" s="16"/>
      <c r="F15" s="16">
        <f>110713.3+103595+350997.1+15464.55+5608.91</f>
        <v>586378.86</v>
      </c>
      <c r="G15" s="16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5"/>
      <c r="AC15" s="25">
        <f>SUM(C15:AB15)</f>
        <v>586378.86</v>
      </c>
      <c r="AD15" s="25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5">
        <f>SUM(AE15:AR15)</f>
        <v>0</v>
      </c>
      <c r="AT15" s="90"/>
      <c r="AU15" s="25">
        <f>SUM(AC15,AS15)</f>
        <v>586378.86</v>
      </c>
      <c r="AV15" s="25"/>
      <c r="AW15" s="25">
        <f>SUM(AU15,AV15)</f>
        <v>586378.86</v>
      </c>
    </row>
    <row r="16" spans="1:51" x14ac:dyDescent="0.25">
      <c r="B16" s="23" t="s">
        <v>103</v>
      </c>
      <c r="C16" s="16"/>
      <c r="D16" s="16"/>
      <c r="E16" s="16"/>
      <c r="F16" s="16">
        <f>129152.01</f>
        <v>129152.01</v>
      </c>
      <c r="G16" s="16"/>
      <c r="H16" s="24"/>
      <c r="I16" s="24"/>
      <c r="J16" s="24">
        <f>13101.04+1515+13817+411306.66+62241.39+62000.19</f>
        <v>563981.28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5">
        <f>SUM(C16:AB16)</f>
        <v>693133.29</v>
      </c>
      <c r="AD16" s="90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5">
        <f t="shared" ref="AS16:AS21" si="1">SUM(AE16:AR16)</f>
        <v>0</v>
      </c>
      <c r="AT16" s="90"/>
      <c r="AU16" s="25">
        <f t="shared" ref="AU16:AU21" si="2">SUM(AC16,AS16)</f>
        <v>693133.29</v>
      </c>
      <c r="AV16" s="25">
        <f>8515.94+421</f>
        <v>8936.94</v>
      </c>
      <c r="AW16" s="25">
        <f t="shared" ref="AW16:AW40" si="3">SUM(AU16,AV16)</f>
        <v>702070.23</v>
      </c>
      <c r="AX16" s="26"/>
      <c r="AY16" s="27"/>
    </row>
    <row r="17" spans="2:49" x14ac:dyDescent="0.25">
      <c r="B17" s="23" t="s">
        <v>104</v>
      </c>
      <c r="C17" s="16"/>
      <c r="D17" s="16"/>
      <c r="E17" s="16"/>
      <c r="F17" s="16"/>
      <c r="G17" s="16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5">
        <f t="shared" ref="AC17:AC63" si="4">SUM(C17:AB17)</f>
        <v>0</v>
      </c>
      <c r="AD17" s="90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5">
        <f t="shared" si="1"/>
        <v>0</v>
      </c>
      <c r="AT17" s="90"/>
      <c r="AU17" s="25">
        <f t="shared" si="2"/>
        <v>0</v>
      </c>
      <c r="AV17" s="25"/>
      <c r="AW17" s="25">
        <f t="shared" si="3"/>
        <v>0</v>
      </c>
    </row>
    <row r="18" spans="2:49" x14ac:dyDescent="0.25">
      <c r="B18" s="23" t="s">
        <v>105</v>
      </c>
      <c r="C18" s="16"/>
      <c r="D18" s="16"/>
      <c r="E18" s="16"/>
      <c r="F18" s="16"/>
      <c r="G18" s="16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5">
        <f t="shared" si="4"/>
        <v>0</v>
      </c>
      <c r="AD18" s="90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5">
        <f t="shared" si="1"/>
        <v>0</v>
      </c>
      <c r="AT18" s="90"/>
      <c r="AU18" s="25">
        <f t="shared" si="2"/>
        <v>0</v>
      </c>
      <c r="AV18" s="25"/>
      <c r="AW18" s="25">
        <f t="shared" si="3"/>
        <v>0</v>
      </c>
    </row>
    <row r="19" spans="2:49" x14ac:dyDescent="0.25">
      <c r="B19" s="23" t="s">
        <v>106</v>
      </c>
      <c r="C19" s="16"/>
      <c r="D19" s="16"/>
      <c r="E19" s="16"/>
      <c r="F19" s="16"/>
      <c r="G19" s="16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5">
        <f t="shared" si="4"/>
        <v>0</v>
      </c>
      <c r="AD19" s="90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5">
        <f t="shared" si="1"/>
        <v>0</v>
      </c>
      <c r="AT19" s="90"/>
      <c r="AU19" s="25">
        <f t="shared" si="2"/>
        <v>0</v>
      </c>
      <c r="AV19" s="25"/>
      <c r="AW19" s="25">
        <f t="shared" si="3"/>
        <v>0</v>
      </c>
    </row>
    <row r="20" spans="2:49" x14ac:dyDescent="0.25">
      <c r="B20" s="23" t="s">
        <v>107</v>
      </c>
      <c r="C20" s="16"/>
      <c r="D20" s="16"/>
      <c r="E20" s="16"/>
      <c r="F20" s="16">
        <v>452218.91</v>
      </c>
      <c r="G20" s="16"/>
      <c r="H20" s="24"/>
      <c r="I20" s="24"/>
      <c r="J20" s="24">
        <v>36526.18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5">
        <f t="shared" si="4"/>
        <v>488745.08999999997</v>
      </c>
      <c r="AD20" s="90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5">
        <f t="shared" si="1"/>
        <v>0</v>
      </c>
      <c r="AT20" s="90"/>
      <c r="AU20" s="25">
        <f t="shared" si="2"/>
        <v>488745.08999999997</v>
      </c>
      <c r="AV20" s="25"/>
      <c r="AW20" s="25">
        <f t="shared" si="3"/>
        <v>488745.08999999997</v>
      </c>
    </row>
    <row r="21" spans="2:49" x14ac:dyDescent="0.25">
      <c r="B21" s="23" t="s">
        <v>108</v>
      </c>
      <c r="C21" s="16"/>
      <c r="D21" s="16"/>
      <c r="E21" s="16"/>
      <c r="F21" s="16">
        <v>22.83</v>
      </c>
      <c r="G21" s="16"/>
      <c r="H21" s="24"/>
      <c r="I21" s="24"/>
      <c r="J21" s="24">
        <v>98.5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5">
        <f t="shared" si="4"/>
        <v>121.33</v>
      </c>
      <c r="AD21" s="90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5">
        <f t="shared" si="1"/>
        <v>0</v>
      </c>
      <c r="AT21" s="90"/>
      <c r="AU21" s="25">
        <f t="shared" si="2"/>
        <v>121.33</v>
      </c>
      <c r="AV21" s="25"/>
      <c r="AW21" s="25">
        <f t="shared" si="3"/>
        <v>121.33</v>
      </c>
    </row>
    <row r="22" spans="2:49" s="31" customFormat="1" x14ac:dyDescent="0.25">
      <c r="B22" s="91" t="s">
        <v>109</v>
      </c>
      <c r="C22" s="29"/>
      <c r="D22" s="29"/>
      <c r="E22" s="29"/>
      <c r="F22" s="29"/>
      <c r="G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20">
        <f>SUM(AC23)</f>
        <v>0</v>
      </c>
      <c r="AD22" s="92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20">
        <f>SUM(AS23)</f>
        <v>0</v>
      </c>
      <c r="AT22" s="88"/>
      <c r="AU22" s="20">
        <f>SUM(AU23)</f>
        <v>0</v>
      </c>
      <c r="AV22" s="20">
        <f t="shared" ref="AV22:AW22" si="5">SUM(AV23)</f>
        <v>0</v>
      </c>
      <c r="AW22" s="20">
        <f t="shared" si="5"/>
        <v>0</v>
      </c>
    </row>
    <row r="23" spans="2:49" x14ac:dyDescent="0.25">
      <c r="B23" s="23" t="s">
        <v>110</v>
      </c>
      <c r="C23" s="16"/>
      <c r="D23" s="16"/>
      <c r="E23" s="16"/>
      <c r="F23" s="16"/>
      <c r="G23" s="16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5">
        <f t="shared" si="4"/>
        <v>0</v>
      </c>
      <c r="AD23" s="90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5">
        <f>SUM(AE23:AR23)</f>
        <v>0</v>
      </c>
      <c r="AT23" s="90"/>
      <c r="AU23" s="25">
        <f>SUM(AC23,AS23)</f>
        <v>0</v>
      </c>
      <c r="AV23" s="25"/>
      <c r="AW23" s="25">
        <f t="shared" si="3"/>
        <v>0</v>
      </c>
    </row>
    <row r="24" spans="2:49" s="31" customFormat="1" x14ac:dyDescent="0.25">
      <c r="B24" s="91" t="s">
        <v>111</v>
      </c>
      <c r="C24" s="29"/>
      <c r="D24" s="29"/>
      <c r="E24" s="29"/>
      <c r="F24" s="29"/>
      <c r="G24" s="29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20">
        <f>SUM(AC25:AC26)</f>
        <v>0</v>
      </c>
      <c r="AD24" s="92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20">
        <f>SUM(AS25:AS26)</f>
        <v>0</v>
      </c>
      <c r="AT24" s="88"/>
      <c r="AU24" s="20">
        <f>SUM(AU25:AU26)</f>
        <v>0</v>
      </c>
      <c r="AV24" s="20">
        <f t="shared" ref="AV24:AW24" si="6">SUM(AV25:AV26)</f>
        <v>0</v>
      </c>
      <c r="AW24" s="20">
        <f t="shared" si="6"/>
        <v>0</v>
      </c>
    </row>
    <row r="25" spans="2:49" x14ac:dyDescent="0.25">
      <c r="B25" s="23" t="s">
        <v>112</v>
      </c>
      <c r="C25" s="16"/>
      <c r="D25" s="16"/>
      <c r="E25" s="16"/>
      <c r="F25" s="16"/>
      <c r="G25" s="16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5">
        <f>SUM(C25:AB25)</f>
        <v>0</v>
      </c>
      <c r="AD25" s="90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5">
        <f t="shared" ref="AS25:AS26" si="7">SUM(AE25:AR25)</f>
        <v>0</v>
      </c>
      <c r="AT25" s="90"/>
      <c r="AU25" s="25">
        <f t="shared" ref="AU25:AU26" si="8">SUM(AC25,AS25)</f>
        <v>0</v>
      </c>
      <c r="AV25" s="25"/>
      <c r="AW25" s="25">
        <f t="shared" si="3"/>
        <v>0</v>
      </c>
    </row>
    <row r="26" spans="2:49" x14ac:dyDescent="0.25">
      <c r="B26" s="34" t="s">
        <v>113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5">
        <f t="shared" si="4"/>
        <v>0</v>
      </c>
      <c r="AD26" s="90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5">
        <f t="shared" si="7"/>
        <v>0</v>
      </c>
      <c r="AT26" s="90"/>
      <c r="AU26" s="25">
        <f t="shared" si="8"/>
        <v>0</v>
      </c>
      <c r="AV26" s="25"/>
      <c r="AW26" s="25">
        <f t="shared" si="3"/>
        <v>0</v>
      </c>
    </row>
    <row r="27" spans="2:49" s="31" customFormat="1" ht="22.5" x14ac:dyDescent="0.25">
      <c r="B27" s="19" t="s">
        <v>114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20">
        <f>SUM(AC28:AC33)</f>
        <v>258531.88</v>
      </c>
      <c r="AD27" s="92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20">
        <f>SUM(AS28:AS33)</f>
        <v>0</v>
      </c>
      <c r="AT27" s="88"/>
      <c r="AU27" s="20">
        <f>SUM(AU28:AU33)</f>
        <v>258531.88</v>
      </c>
      <c r="AV27" s="20">
        <f t="shared" ref="AV27:AW27" si="9">SUM(AV28:AV33)</f>
        <v>0</v>
      </c>
      <c r="AW27" s="20">
        <f t="shared" si="9"/>
        <v>258531.88</v>
      </c>
    </row>
    <row r="28" spans="2:49" x14ac:dyDescent="0.25">
      <c r="B28" s="23" t="s">
        <v>115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5">
        <f t="shared" si="4"/>
        <v>0</v>
      </c>
      <c r="AD28" s="90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5">
        <f t="shared" ref="AS28:AS33" si="10">SUM(AE28:AR28)</f>
        <v>0</v>
      </c>
      <c r="AT28" s="90"/>
      <c r="AU28" s="25">
        <f t="shared" ref="AU28:AU33" si="11">SUM(AC28,AS28)</f>
        <v>0</v>
      </c>
      <c r="AV28" s="25"/>
      <c r="AW28" s="25">
        <f t="shared" si="3"/>
        <v>0</v>
      </c>
    </row>
    <row r="29" spans="2:49" x14ac:dyDescent="0.25">
      <c r="B29" s="23" t="s">
        <v>116</v>
      </c>
      <c r="C29" s="24"/>
      <c r="D29" s="24"/>
      <c r="E29" s="24">
        <v>258531.88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5">
        <f t="shared" si="4"/>
        <v>258531.88</v>
      </c>
      <c r="AD29" s="90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5">
        <f t="shared" si="10"/>
        <v>0</v>
      </c>
      <c r="AT29" s="90"/>
      <c r="AU29" s="25">
        <f t="shared" si="11"/>
        <v>258531.88</v>
      </c>
      <c r="AV29" s="25"/>
      <c r="AW29" s="25">
        <f t="shared" si="3"/>
        <v>258531.88</v>
      </c>
    </row>
    <row r="30" spans="2:49" s="31" customFormat="1" x14ac:dyDescent="0.25">
      <c r="B30" s="23" t="s">
        <v>117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25">
        <f t="shared" si="4"/>
        <v>0</v>
      </c>
      <c r="AD30" s="92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25">
        <f t="shared" si="10"/>
        <v>0</v>
      </c>
      <c r="AT30" s="90"/>
      <c r="AU30" s="25">
        <f t="shared" si="11"/>
        <v>0</v>
      </c>
      <c r="AV30" s="25"/>
      <c r="AW30" s="25">
        <f t="shared" si="3"/>
        <v>0</v>
      </c>
    </row>
    <row r="31" spans="2:49" x14ac:dyDescent="0.25">
      <c r="B31" s="34" t="s">
        <v>118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5">
        <f t="shared" si="4"/>
        <v>0</v>
      </c>
      <c r="AD31" s="90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5">
        <f t="shared" si="10"/>
        <v>0</v>
      </c>
      <c r="AT31" s="90"/>
      <c r="AU31" s="25">
        <f t="shared" si="11"/>
        <v>0</v>
      </c>
      <c r="AV31" s="25"/>
      <c r="AW31" s="25">
        <f t="shared" si="3"/>
        <v>0</v>
      </c>
    </row>
    <row r="32" spans="2:49" x14ac:dyDescent="0.25">
      <c r="B32" s="23" t="s">
        <v>119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5">
        <f t="shared" si="4"/>
        <v>0</v>
      </c>
      <c r="AD32" s="90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5">
        <f t="shared" si="10"/>
        <v>0</v>
      </c>
      <c r="AT32" s="90"/>
      <c r="AU32" s="25">
        <f t="shared" si="11"/>
        <v>0</v>
      </c>
      <c r="AV32" s="25"/>
      <c r="AW32" s="25">
        <f t="shared" si="3"/>
        <v>0</v>
      </c>
    </row>
    <row r="33" spans="2:49" x14ac:dyDescent="0.25">
      <c r="B33" s="23" t="s">
        <v>120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5">
        <f t="shared" si="4"/>
        <v>0</v>
      </c>
      <c r="AD33" s="90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5">
        <f t="shared" si="10"/>
        <v>0</v>
      </c>
      <c r="AT33" s="90"/>
      <c r="AU33" s="25">
        <f t="shared" si="11"/>
        <v>0</v>
      </c>
      <c r="AV33" s="25"/>
      <c r="AW33" s="25">
        <f t="shared" si="3"/>
        <v>0</v>
      </c>
    </row>
    <row r="34" spans="2:49" s="31" customFormat="1" x14ac:dyDescent="0.25">
      <c r="B34" s="15" t="s">
        <v>121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20">
        <f>SUM(AC35:AC36)</f>
        <v>0</v>
      </c>
      <c r="AD34" s="92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20">
        <f>SUM(AS35:AS36)</f>
        <v>0</v>
      </c>
      <c r="AT34" s="88"/>
      <c r="AU34" s="20">
        <f>SUM(AU35:AU36)</f>
        <v>0</v>
      </c>
      <c r="AV34" s="20">
        <f t="shared" ref="AV34:AW34" si="12">SUM(AV35:AV36)</f>
        <v>0</v>
      </c>
      <c r="AW34" s="20">
        <f t="shared" si="12"/>
        <v>0</v>
      </c>
    </row>
    <row r="35" spans="2:49" s="31" customFormat="1" x14ac:dyDescent="0.25">
      <c r="B35" s="23" t="s">
        <v>122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25">
        <f t="shared" si="4"/>
        <v>0</v>
      </c>
      <c r="AD35" s="92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25">
        <f t="shared" ref="AS35:AS36" si="13">SUM(AE35:AR35)</f>
        <v>0</v>
      </c>
      <c r="AT35" s="90"/>
      <c r="AU35" s="25">
        <f t="shared" ref="AU35:AU36" si="14">SUM(AC35,AS35)</f>
        <v>0</v>
      </c>
      <c r="AV35" s="25"/>
      <c r="AW35" s="25">
        <f t="shared" si="3"/>
        <v>0</v>
      </c>
    </row>
    <row r="36" spans="2:49" x14ac:dyDescent="0.25">
      <c r="B36" s="23" t="s">
        <v>123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5">
        <f t="shared" si="4"/>
        <v>0</v>
      </c>
      <c r="AD36" s="90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5">
        <f t="shared" si="13"/>
        <v>0</v>
      </c>
      <c r="AT36" s="90"/>
      <c r="AU36" s="25">
        <f t="shared" si="14"/>
        <v>0</v>
      </c>
      <c r="AV36" s="25"/>
      <c r="AW36" s="25">
        <f t="shared" si="3"/>
        <v>0</v>
      </c>
    </row>
    <row r="37" spans="2:49" s="31" customFormat="1" x14ac:dyDescent="0.25">
      <c r="B37" s="15" t="s">
        <v>124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20">
        <f>SUM(AC38:AC40)</f>
        <v>0</v>
      </c>
      <c r="AD37" s="92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20">
        <f>SUM(AS38:AS40)</f>
        <v>0</v>
      </c>
      <c r="AT37" s="88"/>
      <c r="AU37" s="20">
        <f>SUM(AU38:AU40)</f>
        <v>0</v>
      </c>
      <c r="AV37" s="20">
        <f t="shared" ref="AV37:AW37" si="15">SUM(AV38:AV40)</f>
        <v>0</v>
      </c>
      <c r="AW37" s="20">
        <f t="shared" si="15"/>
        <v>0</v>
      </c>
    </row>
    <row r="38" spans="2:49" x14ac:dyDescent="0.25">
      <c r="B38" s="23" t="s">
        <v>125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>
        <f t="shared" si="4"/>
        <v>0</v>
      </c>
      <c r="AD38" s="90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5">
        <f t="shared" ref="AS38:AS40" si="16">SUM(AE38:AR38)</f>
        <v>0</v>
      </c>
      <c r="AT38" s="90"/>
      <c r="AU38" s="25">
        <f t="shared" ref="AU38:AU40" si="17">SUM(AC38,AS38)</f>
        <v>0</v>
      </c>
      <c r="AV38" s="25"/>
      <c r="AW38" s="25">
        <f t="shared" si="3"/>
        <v>0</v>
      </c>
    </row>
    <row r="39" spans="2:49" s="88" customFormat="1" x14ac:dyDescent="0.25">
      <c r="B39" s="23" t="s">
        <v>126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>
        <f t="shared" si="4"/>
        <v>0</v>
      </c>
      <c r="AD39" s="90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5">
        <f t="shared" si="16"/>
        <v>0</v>
      </c>
      <c r="AT39" s="90"/>
      <c r="AU39" s="25">
        <f t="shared" si="17"/>
        <v>0</v>
      </c>
      <c r="AV39" s="25"/>
      <c r="AW39" s="25">
        <f t="shared" si="3"/>
        <v>0</v>
      </c>
    </row>
    <row r="40" spans="2:49" x14ac:dyDescent="0.25">
      <c r="B40" s="23" t="s">
        <v>127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5">
        <f t="shared" si="4"/>
        <v>0</v>
      </c>
      <c r="AD40" s="90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5">
        <f t="shared" si="16"/>
        <v>0</v>
      </c>
      <c r="AT40" s="90"/>
      <c r="AU40" s="25">
        <f t="shared" si="17"/>
        <v>0</v>
      </c>
      <c r="AV40" s="25"/>
      <c r="AW40" s="25">
        <f t="shared" si="3"/>
        <v>0</v>
      </c>
    </row>
    <row r="41" spans="2:49" ht="9" customHeight="1" x14ac:dyDescent="0.25">
      <c r="B41" s="93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5"/>
      <c r="AD41" s="95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5"/>
      <c r="AT41" s="95"/>
      <c r="AU41" s="95"/>
      <c r="AV41" s="95"/>
      <c r="AW41" s="95"/>
    </row>
    <row r="42" spans="2:49" x14ac:dyDescent="0.25">
      <c r="B42" s="18" t="s">
        <v>128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90"/>
      <c r="AD42" s="90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90"/>
      <c r="AT42" s="90"/>
      <c r="AU42" s="90"/>
      <c r="AV42" s="90"/>
      <c r="AW42" s="90"/>
    </row>
    <row r="43" spans="2:49" s="31" customFormat="1" x14ac:dyDescent="0.25">
      <c r="B43" s="19" t="s">
        <v>129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20">
        <f>SUM(AC44:AC45)</f>
        <v>0</v>
      </c>
      <c r="AD43" s="92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20">
        <f>SUM(AS44:AS45)</f>
        <v>0</v>
      </c>
      <c r="AT43" s="88"/>
      <c r="AU43" s="20">
        <f>SUM(AU44:AU45)</f>
        <v>0</v>
      </c>
      <c r="AV43" s="20">
        <f t="shared" ref="AV43:AW43" si="18">SUM(AV44:AV45)</f>
        <v>0</v>
      </c>
      <c r="AW43" s="20">
        <f t="shared" si="18"/>
        <v>0</v>
      </c>
    </row>
    <row r="44" spans="2:49" s="31" customFormat="1" x14ac:dyDescent="0.25">
      <c r="B44" s="23" t="s">
        <v>130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25">
        <f t="shared" si="4"/>
        <v>0</v>
      </c>
      <c r="AD44" s="92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25">
        <f t="shared" ref="AS44:AS45" si="19">SUM(AE44:AR44)</f>
        <v>0</v>
      </c>
      <c r="AT44" s="90"/>
      <c r="AU44" s="25">
        <f t="shared" ref="AU44:AU45" si="20">SUM(AC44,AS44)</f>
        <v>0</v>
      </c>
      <c r="AV44" s="25"/>
      <c r="AW44" s="25">
        <f t="shared" ref="AW44:AW45" si="21">SUM(AU44,AV44)</f>
        <v>0</v>
      </c>
    </row>
    <row r="45" spans="2:49" x14ac:dyDescent="0.25">
      <c r="B45" s="23" t="s">
        <v>131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5">
        <f t="shared" si="4"/>
        <v>0</v>
      </c>
      <c r="AD45" s="90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5">
        <f t="shared" si="19"/>
        <v>0</v>
      </c>
      <c r="AT45" s="90"/>
      <c r="AU45" s="25">
        <f t="shared" si="20"/>
        <v>0</v>
      </c>
      <c r="AV45" s="25"/>
      <c r="AW45" s="25">
        <f t="shared" si="21"/>
        <v>0</v>
      </c>
    </row>
    <row r="46" spans="2:49" s="31" customFormat="1" x14ac:dyDescent="0.25">
      <c r="B46" s="19" t="s">
        <v>132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20">
        <f>SUM(AC47)</f>
        <v>0</v>
      </c>
      <c r="AD46" s="92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20">
        <f>SUM(AS47)</f>
        <v>0</v>
      </c>
      <c r="AT46" s="88"/>
      <c r="AU46" s="20">
        <f>SUM(AU47)</f>
        <v>0</v>
      </c>
      <c r="AV46" s="20">
        <f>SUM(AV47)</f>
        <v>0</v>
      </c>
      <c r="AW46" s="20">
        <f>SUM(AW47)</f>
        <v>0</v>
      </c>
    </row>
    <row r="47" spans="2:49" x14ac:dyDescent="0.25">
      <c r="B47" s="23" t="s">
        <v>133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5">
        <f t="shared" si="4"/>
        <v>0</v>
      </c>
      <c r="AD47" s="90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5">
        <f>SUM(AE47:AR47)</f>
        <v>0</v>
      </c>
      <c r="AT47" s="90"/>
      <c r="AU47" s="25">
        <f>SUM(AC47,AS47)</f>
        <v>0</v>
      </c>
      <c r="AV47" s="25"/>
      <c r="AW47" s="25">
        <f t="shared" ref="AW47:AW50" si="22">SUM(AU47,AV47)</f>
        <v>0</v>
      </c>
    </row>
    <row r="48" spans="2:49" s="31" customFormat="1" x14ac:dyDescent="0.25">
      <c r="B48" s="19" t="s">
        <v>134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20">
        <f>SUM(AC49:AC50)</f>
        <v>0</v>
      </c>
      <c r="AD48" s="92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20">
        <f>SUM(AS49:AS50)</f>
        <v>0</v>
      </c>
      <c r="AT48" s="88"/>
      <c r="AU48" s="20">
        <f>SUM(AU49:AU50)</f>
        <v>0</v>
      </c>
      <c r="AV48" s="20">
        <f t="shared" ref="AV48:AW48" si="23">SUM(AV49:AV50)</f>
        <v>0</v>
      </c>
      <c r="AW48" s="20">
        <f t="shared" si="23"/>
        <v>0</v>
      </c>
    </row>
    <row r="49" spans="2:49" x14ac:dyDescent="0.25">
      <c r="B49" s="23" t="s">
        <v>135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5">
        <f t="shared" si="4"/>
        <v>0</v>
      </c>
      <c r="AD49" s="90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5">
        <f t="shared" ref="AS49:AS50" si="24">SUM(AE49:AR49)</f>
        <v>0</v>
      </c>
      <c r="AT49" s="90"/>
      <c r="AU49" s="25">
        <f t="shared" ref="AU49:AU50" si="25">SUM(AC49,AS49)</f>
        <v>0</v>
      </c>
      <c r="AV49" s="25"/>
      <c r="AW49" s="25">
        <f t="shared" si="22"/>
        <v>0</v>
      </c>
    </row>
    <row r="50" spans="2:49" s="31" customFormat="1" x14ac:dyDescent="0.25">
      <c r="B50" s="23" t="s">
        <v>136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25">
        <f t="shared" si="4"/>
        <v>0</v>
      </c>
      <c r="AD50" s="92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25">
        <f t="shared" si="24"/>
        <v>0</v>
      </c>
      <c r="AT50" s="90"/>
      <c r="AU50" s="25">
        <f t="shared" si="25"/>
        <v>0</v>
      </c>
      <c r="AV50" s="25"/>
      <c r="AW50" s="25">
        <f t="shared" si="22"/>
        <v>0</v>
      </c>
    </row>
    <row r="51" spans="2:49" s="31" customFormat="1" x14ac:dyDescent="0.25">
      <c r="B51" s="96" t="s">
        <v>137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20">
        <f>SUM(AC52)</f>
        <v>0</v>
      </c>
      <c r="AD51" s="92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20">
        <f>SUM(AS52)</f>
        <v>0</v>
      </c>
      <c r="AT51" s="88"/>
      <c r="AU51" s="20">
        <f>SUM(AU52)</f>
        <v>0</v>
      </c>
      <c r="AV51" s="20">
        <f t="shared" ref="AV51:AW51" si="26">SUM(AV52)</f>
        <v>0</v>
      </c>
      <c r="AW51" s="20">
        <f t="shared" si="26"/>
        <v>0</v>
      </c>
    </row>
    <row r="52" spans="2:49" x14ac:dyDescent="0.25">
      <c r="B52" s="23" t="s">
        <v>138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5">
        <f t="shared" si="4"/>
        <v>0</v>
      </c>
      <c r="AD52" s="90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5">
        <f>SUM(AE52:AR52)</f>
        <v>0</v>
      </c>
      <c r="AT52" s="90"/>
      <c r="AU52" s="25">
        <f>SUM(AC52,AS52)</f>
        <v>0</v>
      </c>
      <c r="AV52" s="25"/>
      <c r="AW52" s="25">
        <f t="shared" ref="AW52:AW59" si="27">SUM(AU52,AV52)</f>
        <v>0</v>
      </c>
    </row>
    <row r="53" spans="2:49" s="31" customFormat="1" ht="22.5" x14ac:dyDescent="0.25">
      <c r="B53" s="96" t="s">
        <v>139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20">
        <f>SUM(AC54:AC59)</f>
        <v>0</v>
      </c>
      <c r="AD53" s="92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20">
        <f>SUM(AS54:AS59)</f>
        <v>0</v>
      </c>
      <c r="AT53" s="88"/>
      <c r="AU53" s="20">
        <f>SUM(AU54:AU59)</f>
        <v>0</v>
      </c>
      <c r="AV53" s="20">
        <f t="shared" ref="AV53:AW53" si="28">SUM(AV54:AV59)</f>
        <v>0</v>
      </c>
      <c r="AW53" s="20">
        <f t="shared" si="28"/>
        <v>0</v>
      </c>
    </row>
    <row r="54" spans="2:49" x14ac:dyDescent="0.25">
      <c r="B54" s="23" t="s">
        <v>140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5">
        <f t="shared" si="4"/>
        <v>0</v>
      </c>
      <c r="AD54" s="90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5">
        <f t="shared" ref="AS54:AS59" si="29">SUM(AE54:AR54)</f>
        <v>0</v>
      </c>
      <c r="AT54" s="90"/>
      <c r="AU54" s="25">
        <f t="shared" ref="AU54:AU59" si="30">SUM(AC54,AS54)</f>
        <v>0</v>
      </c>
      <c r="AV54" s="25"/>
      <c r="AW54" s="25">
        <f t="shared" si="27"/>
        <v>0</v>
      </c>
    </row>
    <row r="55" spans="2:49" x14ac:dyDescent="0.25">
      <c r="B55" s="23" t="s">
        <v>141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5">
        <f t="shared" si="4"/>
        <v>0</v>
      </c>
      <c r="AD55" s="90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5">
        <f t="shared" si="29"/>
        <v>0</v>
      </c>
      <c r="AT55" s="90"/>
      <c r="AU55" s="25">
        <f t="shared" si="30"/>
        <v>0</v>
      </c>
      <c r="AV55" s="25"/>
      <c r="AW55" s="25">
        <f t="shared" si="27"/>
        <v>0</v>
      </c>
    </row>
    <row r="56" spans="2:49" x14ac:dyDescent="0.25">
      <c r="B56" s="23" t="s">
        <v>142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5">
        <f t="shared" si="4"/>
        <v>0</v>
      </c>
      <c r="AD56" s="90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5">
        <f t="shared" si="29"/>
        <v>0</v>
      </c>
      <c r="AT56" s="90"/>
      <c r="AU56" s="25">
        <f t="shared" si="30"/>
        <v>0</v>
      </c>
      <c r="AV56" s="25"/>
      <c r="AW56" s="25">
        <f t="shared" si="27"/>
        <v>0</v>
      </c>
    </row>
    <row r="57" spans="2:49" s="31" customFormat="1" x14ac:dyDescent="0.25">
      <c r="B57" s="97" t="s">
        <v>143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25">
        <f t="shared" si="4"/>
        <v>0</v>
      </c>
      <c r="AD57" s="92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25">
        <f t="shared" si="29"/>
        <v>0</v>
      </c>
      <c r="AT57" s="90"/>
      <c r="AU57" s="25">
        <f t="shared" si="30"/>
        <v>0</v>
      </c>
      <c r="AV57" s="25"/>
      <c r="AW57" s="25">
        <f t="shared" si="27"/>
        <v>0</v>
      </c>
    </row>
    <row r="58" spans="2:49" x14ac:dyDescent="0.25">
      <c r="B58" s="23" t="s">
        <v>144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5">
        <f t="shared" si="4"/>
        <v>0</v>
      </c>
      <c r="AD58" s="90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5">
        <f t="shared" si="29"/>
        <v>0</v>
      </c>
      <c r="AT58" s="90"/>
      <c r="AU58" s="25">
        <f t="shared" si="30"/>
        <v>0</v>
      </c>
      <c r="AV58" s="25"/>
      <c r="AW58" s="25">
        <f t="shared" si="27"/>
        <v>0</v>
      </c>
    </row>
    <row r="59" spans="2:49" x14ac:dyDescent="0.25">
      <c r="B59" s="23" t="s">
        <v>145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5">
        <f t="shared" si="4"/>
        <v>0</v>
      </c>
      <c r="AD59" s="90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5">
        <f t="shared" si="29"/>
        <v>0</v>
      </c>
      <c r="AT59" s="90"/>
      <c r="AU59" s="25">
        <f t="shared" si="30"/>
        <v>0</v>
      </c>
      <c r="AV59" s="25"/>
      <c r="AW59" s="25">
        <f t="shared" si="27"/>
        <v>0</v>
      </c>
    </row>
    <row r="60" spans="2:49" s="31" customFormat="1" x14ac:dyDescent="0.25">
      <c r="B60" s="96" t="s">
        <v>146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20">
        <f>SUM(AC61:AC63)</f>
        <v>0</v>
      </c>
      <c r="AD60" s="92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20">
        <f>SUM(AS61:AS63)</f>
        <v>0</v>
      </c>
      <c r="AT60" s="88"/>
      <c r="AU60" s="20">
        <f>SUM(AU61:AU63)</f>
        <v>0</v>
      </c>
      <c r="AV60" s="20">
        <f t="shared" ref="AV60:AW60" si="31">SUM(AV61:AV63)</f>
        <v>0</v>
      </c>
      <c r="AW60" s="20">
        <f t="shared" si="31"/>
        <v>0</v>
      </c>
    </row>
    <row r="61" spans="2:49" x14ac:dyDescent="0.25">
      <c r="B61" s="23" t="s">
        <v>147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5">
        <f t="shared" si="4"/>
        <v>0</v>
      </c>
      <c r="AD61" s="90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5">
        <f t="shared" ref="AS61:AS63" si="32">SUM(AE61:AR61)</f>
        <v>0</v>
      </c>
      <c r="AT61" s="90"/>
      <c r="AU61" s="25">
        <f t="shared" ref="AU61:AU63" si="33">SUM(AC61,AS61)</f>
        <v>0</v>
      </c>
      <c r="AV61" s="25"/>
      <c r="AW61" s="25">
        <f t="shared" ref="AW61:AW63" si="34">SUM(AU61,AV61)</f>
        <v>0</v>
      </c>
    </row>
    <row r="62" spans="2:49" x14ac:dyDescent="0.25">
      <c r="B62" s="23" t="s">
        <v>148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5">
        <f t="shared" si="4"/>
        <v>0</v>
      </c>
      <c r="AD62" s="90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5">
        <f t="shared" si="32"/>
        <v>0</v>
      </c>
      <c r="AT62" s="90"/>
      <c r="AU62" s="25">
        <f t="shared" si="33"/>
        <v>0</v>
      </c>
      <c r="AV62" s="25"/>
      <c r="AW62" s="25">
        <f t="shared" si="34"/>
        <v>0</v>
      </c>
    </row>
    <row r="63" spans="2:49" x14ac:dyDescent="0.25">
      <c r="B63" s="23" t="s">
        <v>149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5">
        <f t="shared" si="4"/>
        <v>0</v>
      </c>
      <c r="AD63" s="90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5">
        <f t="shared" si="32"/>
        <v>0</v>
      </c>
      <c r="AT63" s="90"/>
      <c r="AU63" s="25">
        <f t="shared" si="33"/>
        <v>0</v>
      </c>
      <c r="AV63" s="25"/>
      <c r="AW63" s="25">
        <f t="shared" si="34"/>
        <v>0</v>
      </c>
    </row>
    <row r="68" spans="1:2" x14ac:dyDescent="0.25">
      <c r="B68" s="40" t="s">
        <v>90</v>
      </c>
    </row>
    <row r="69" spans="1:2" x14ac:dyDescent="0.25">
      <c r="B69" s="40"/>
    </row>
    <row r="70" spans="1:2" x14ac:dyDescent="0.25">
      <c r="B70" s="40"/>
    </row>
    <row r="71" spans="1:2" x14ac:dyDescent="0.25">
      <c r="A71" s="37" t="s">
        <v>91</v>
      </c>
      <c r="B71" s="41" t="s">
        <v>92</v>
      </c>
    </row>
    <row r="72" spans="1:2" x14ac:dyDescent="0.25">
      <c r="A72" s="38"/>
      <c r="B72" s="41"/>
    </row>
    <row r="73" spans="1:2" x14ac:dyDescent="0.25">
      <c r="A73" s="38"/>
      <c r="B73" s="41"/>
    </row>
    <row r="75" spans="1:2" x14ac:dyDescent="0.25">
      <c r="B75" s="39" t="s">
        <v>150</v>
      </c>
    </row>
    <row r="76" spans="1:2" x14ac:dyDescent="0.25">
      <c r="B76" s="39" t="s">
        <v>151</v>
      </c>
    </row>
    <row r="84" spans="48:49" x14ac:dyDescent="0.25">
      <c r="AV84" s="88"/>
      <c r="AW84" s="88"/>
    </row>
    <row r="85" spans="48:49" x14ac:dyDescent="0.25">
      <c r="AV85" s="88"/>
      <c r="AW85" s="88"/>
    </row>
    <row r="86" spans="48:49" x14ac:dyDescent="0.25">
      <c r="AV86" s="88"/>
      <c r="AW86" s="88"/>
    </row>
    <row r="87" spans="48:49" x14ac:dyDescent="0.25">
      <c r="AV87" s="88"/>
      <c r="AW87" s="88"/>
    </row>
    <row r="88" spans="48:49" x14ac:dyDescent="0.25">
      <c r="AV88" s="88"/>
      <c r="AW88" s="88"/>
    </row>
    <row r="89" spans="48:49" x14ac:dyDescent="0.25">
      <c r="AV89" s="88"/>
      <c r="AW89" s="88"/>
    </row>
    <row r="90" spans="48:49" x14ac:dyDescent="0.25">
      <c r="AV90" s="88"/>
      <c r="AW90" s="88"/>
    </row>
    <row r="91" spans="48:49" x14ac:dyDescent="0.25">
      <c r="AV91" s="88"/>
      <c r="AW91" s="88"/>
    </row>
  </sheetData>
  <mergeCells count="17">
    <mergeCell ref="B68:B70"/>
    <mergeCell ref="B71:B73"/>
    <mergeCell ref="B9:B11"/>
    <mergeCell ref="C9:AT9"/>
    <mergeCell ref="AU9:AU11"/>
    <mergeCell ref="AV9:AV11"/>
    <mergeCell ref="AW9:AW11"/>
    <mergeCell ref="C10:AB10"/>
    <mergeCell ref="AC10:AC11"/>
    <mergeCell ref="AE10:AR10"/>
    <mergeCell ref="AS10:AS11"/>
    <mergeCell ref="A1:AW1"/>
    <mergeCell ref="A2:AW2"/>
    <mergeCell ref="A4:AW4"/>
    <mergeCell ref="A5:AW5"/>
    <mergeCell ref="A6:AW6"/>
    <mergeCell ref="AV7:AW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Activo</vt:lpstr>
      <vt:lpstr>Pasivo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Carolina NCGL. Gómez López</dc:creator>
  <cp:lastModifiedBy>Nancy Carolina NCGL. Gómez López</cp:lastModifiedBy>
  <dcterms:created xsi:type="dcterms:W3CDTF">2020-10-23T15:31:26Z</dcterms:created>
  <dcterms:modified xsi:type="dcterms:W3CDTF">2020-10-23T21:48:46Z</dcterms:modified>
</cp:coreProperties>
</file>